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2 - Sites 21-40\"/>
    </mc:Choice>
  </mc:AlternateContent>
  <xr:revisionPtr revIDLastSave="3" documentId="8_{0DC6BB34-8FE8-43F0-9850-1D995EEAA365}" xr6:coauthVersionLast="45" xr6:coauthVersionMax="45" xr10:uidLastSave="{66E6DB19-C98F-467D-8DCC-936F2C5D4FF4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N253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H253" i="55" l="1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H11" i="52" l="1"/>
  <c r="H11" i="54" l="1"/>
  <c r="I11" i="54" l="1"/>
  <c r="I11" i="52"/>
  <c r="D11" i="52"/>
  <c r="E11" i="52"/>
  <c r="E11" i="54"/>
  <c r="C11" i="52"/>
  <c r="F11" i="54"/>
  <c r="F11" i="52"/>
  <c r="D11" i="54"/>
  <c r="G11" i="52"/>
  <c r="G11" i="54"/>
  <c r="B11" i="53"/>
  <c r="C11" i="54"/>
  <c r="B16" i="55"/>
  <c r="E97" i="54" l="1"/>
  <c r="AE97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O17" i="53"/>
  <c r="I25" i="53"/>
  <c r="P27" i="53"/>
  <c r="P16" i="53"/>
  <c r="M23" i="53"/>
  <c r="X36" i="53"/>
  <c r="L16" i="53"/>
  <c r="S36" i="53"/>
  <c r="W27" i="53"/>
  <c r="I16" i="53"/>
  <c r="S14" i="53"/>
  <c r="U13" i="53"/>
  <c r="I20" i="53"/>
  <c r="J34" i="53"/>
  <c r="W23" i="53"/>
  <c r="W32" i="53"/>
  <c r="X16" i="53"/>
  <c r="T26" i="53"/>
  <c r="O33" i="53"/>
  <c r="R34" i="53"/>
  <c r="X24" i="53"/>
  <c r="T16" i="53"/>
  <c r="R19" i="53"/>
  <c r="N21" i="53"/>
  <c r="U16" i="53"/>
  <c r="N25" i="53"/>
  <c r="G29" i="53"/>
  <c r="L35" i="53"/>
  <c r="G30" i="53"/>
  <c r="P26" i="53"/>
  <c r="L23" i="53"/>
  <c r="S20" i="53"/>
  <c r="I33" i="53"/>
  <c r="M20" i="53"/>
  <c r="Q32" i="53"/>
  <c r="F26" i="53"/>
  <c r="L17" i="53"/>
  <c r="R21" i="53"/>
  <c r="K30" i="53"/>
  <c r="U21" i="53"/>
  <c r="P15" i="53"/>
  <c r="T19" i="53"/>
  <c r="R13" i="53"/>
  <c r="X14" i="53"/>
  <c r="P20" i="53"/>
  <c r="M28" i="53"/>
  <c r="F27" i="53"/>
  <c r="K26" i="53"/>
  <c r="X20" i="53"/>
  <c r="V18" i="53"/>
  <c r="W36" i="53"/>
  <c r="O14" i="53"/>
  <c r="F31" i="53"/>
  <c r="K33" i="53"/>
  <c r="K27" i="53"/>
  <c r="R33" i="53"/>
  <c r="V21" i="53"/>
  <c r="W24" i="53"/>
  <c r="V13" i="53"/>
  <c r="J19" i="53"/>
  <c r="K35" i="53"/>
  <c r="P21" i="53"/>
  <c r="E35" i="53"/>
  <c r="V34" i="53"/>
  <c r="R28" i="53"/>
  <c r="N24" i="53"/>
  <c r="S25" i="53"/>
  <c r="F30" i="53"/>
  <c r="V15" i="53"/>
  <c r="J15" i="53"/>
  <c r="I18" i="53"/>
  <c r="J22" i="53"/>
  <c r="W22" i="53"/>
  <c r="X28" i="53"/>
  <c r="L33" i="53"/>
  <c r="K31" i="53"/>
  <c r="Q28" i="53"/>
  <c r="G20" i="53"/>
  <c r="G35" i="53"/>
  <c r="G15" i="53"/>
  <c r="O13" i="53"/>
  <c r="Q18" i="53"/>
  <c r="F22" i="53"/>
  <c r="Q33" i="53"/>
  <c r="Q20" i="53"/>
  <c r="W16" i="53"/>
  <c r="P13" i="53"/>
  <c r="N34" i="53"/>
  <c r="L34" i="53"/>
  <c r="O36" i="53"/>
  <c r="V16" i="53"/>
  <c r="W15" i="53"/>
  <c r="S31" i="53"/>
  <c r="M17" i="53"/>
  <c r="H21" i="53"/>
  <c r="P22" i="53"/>
  <c r="W26" i="53"/>
  <c r="M16" i="53"/>
  <c r="M24" i="53"/>
  <c r="M13" i="53"/>
  <c r="E31" i="53"/>
  <c r="M19" i="53"/>
  <c r="X13" i="53"/>
  <c r="Q19" i="53"/>
  <c r="F50" i="54"/>
  <c r="AF50" i="54" s="1"/>
  <c r="E49" i="54"/>
  <c r="AE49" i="54" s="1"/>
  <c r="E77" i="54"/>
  <c r="AE77" i="54" s="1"/>
  <c r="H90" i="54"/>
  <c r="AH90" i="54" s="1"/>
  <c r="T27" i="53"/>
  <c r="O30" i="53"/>
  <c r="U35" i="53"/>
  <c r="N13" i="53"/>
  <c r="X29" i="53"/>
  <c r="O28" i="53"/>
  <c r="L14" i="53"/>
  <c r="M35" i="53"/>
  <c r="J26" i="53"/>
  <c r="J18" i="53"/>
  <c r="H18" i="53"/>
  <c r="G13" i="53"/>
  <c r="J27" i="53"/>
  <c r="V22" i="53"/>
  <c r="W33" i="53"/>
  <c r="P25" i="53"/>
  <c r="H25" i="53"/>
  <c r="N26" i="53"/>
  <c r="L18" i="53"/>
  <c r="Q17" i="53"/>
  <c r="I19" i="53"/>
  <c r="H17" i="53"/>
  <c r="E20" i="53"/>
  <c r="Q29" i="53"/>
  <c r="G19" i="53"/>
  <c r="E13" i="53"/>
  <c r="G21" i="53"/>
  <c r="I23" i="53"/>
  <c r="X32" i="53"/>
  <c r="T13" i="53"/>
  <c r="V24" i="53"/>
  <c r="U32" i="53"/>
  <c r="N22" i="53"/>
  <c r="L36" i="53"/>
  <c r="S33" i="53"/>
  <c r="I28" i="53"/>
  <c r="M36" i="53"/>
  <c r="S15" i="53"/>
  <c r="N35" i="53"/>
  <c r="U26" i="53"/>
  <c r="O35" i="53"/>
  <c r="Q14" i="53"/>
  <c r="S16" i="53"/>
  <c r="T14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K13" i="53"/>
  <c r="O23" i="53"/>
  <c r="K24" i="53"/>
  <c r="I21" i="53"/>
  <c r="Q21" i="53"/>
  <c r="S28" i="53"/>
  <c r="J25" i="53"/>
  <c r="M21" i="53"/>
  <c r="I35" i="53"/>
  <c r="G27" i="53"/>
  <c r="W13" i="53"/>
  <c r="V29" i="53"/>
  <c r="X15" i="53"/>
  <c r="J17" i="53"/>
  <c r="O20" i="53"/>
  <c r="X31" i="53"/>
  <c r="U22" i="53"/>
  <c r="E36" i="53"/>
  <c r="T31" i="53"/>
  <c r="U24" i="53"/>
  <c r="Q30" i="53"/>
  <c r="W14" i="53"/>
  <c r="E23" i="53"/>
  <c r="H35" i="53"/>
  <c r="X26" i="53"/>
  <c r="W34" i="53"/>
  <c r="L19" i="53"/>
  <c r="T36" i="53"/>
  <c r="K15" i="53"/>
  <c r="M26" i="53"/>
  <c r="R26" i="53"/>
  <c r="S22" i="53"/>
  <c r="H36" i="53"/>
  <c r="I26" i="53"/>
  <c r="L32" i="53"/>
  <c r="O24" i="53"/>
  <c r="T25" i="53"/>
  <c r="O26" i="53"/>
  <c r="U14" i="53"/>
  <c r="H22" i="53"/>
  <c r="R16" i="53"/>
  <c r="L13" i="53"/>
  <c r="U31" i="53"/>
  <c r="V36" i="53"/>
  <c r="O21" i="53"/>
  <c r="Q31" i="53"/>
  <c r="V19" i="53"/>
  <c r="H27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X30" i="53" l="1"/>
  <c r="N14" i="53"/>
  <c r="O31" i="53"/>
  <c r="I41" i="54"/>
  <c r="AI41" i="54" s="1"/>
  <c r="F24" i="53"/>
  <c r="G87" i="54"/>
  <c r="AG87" i="54" s="1"/>
  <c r="H21" i="54"/>
  <c r="AH21" i="54" s="1"/>
  <c r="H29" i="54"/>
  <c r="AH29" i="54" s="1"/>
  <c r="E70" i="54"/>
  <c r="AE70" i="54" s="1"/>
  <c r="F58" i="54"/>
  <c r="AF58" i="54" s="1"/>
  <c r="G83" i="54"/>
  <c r="AG83" i="54" s="1"/>
  <c r="H29" i="53"/>
  <c r="V30" i="53"/>
  <c r="E28" i="53"/>
  <c r="H28" i="53"/>
  <c r="E33" i="53"/>
  <c r="R30" i="53"/>
  <c r="F16" i="53"/>
  <c r="U33" i="53"/>
  <c r="Q35" i="53"/>
  <c r="N27" i="53"/>
  <c r="E24" i="53"/>
  <c r="F19" i="54"/>
  <c r="AF19" i="54" s="1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F45" i="54"/>
  <c r="AF45" i="54" s="1"/>
  <c r="D50" i="54"/>
  <c r="AD50" i="54" s="1"/>
  <c r="H97" i="54"/>
  <c r="AH97" i="54" s="1"/>
  <c r="F93" i="54"/>
  <c r="AF93" i="54" s="1"/>
  <c r="E95" i="54"/>
  <c r="AE95" i="54" s="1"/>
  <c r="I71" i="54"/>
  <c r="AI71" i="54" s="1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O106" i="55"/>
  <c r="K84" i="55"/>
  <c r="I45" i="55"/>
  <c r="F17" i="53"/>
  <c r="F19" i="53"/>
  <c r="H111" i="55"/>
  <c r="J26" i="55"/>
  <c r="J34" i="55"/>
  <c r="N82" i="55"/>
  <c r="L52" i="55"/>
  <c r="N59" i="55"/>
  <c r="P20" i="55"/>
  <c r="I23" i="55"/>
  <c r="G23" i="55"/>
  <c r="D28" i="54"/>
  <c r="AD28" i="54" s="1"/>
  <c r="L81" i="55"/>
  <c r="N83" i="55"/>
  <c r="P22" i="55"/>
  <c r="G53" i="55"/>
  <c r="I18" i="55"/>
  <c r="E32" i="55"/>
  <c r="J74" i="55"/>
  <c r="K53" i="55"/>
  <c r="K97" i="55"/>
  <c r="P52" i="55"/>
  <c r="P70" i="55"/>
  <c r="H92" i="55"/>
  <c r="L25" i="55"/>
  <c r="H99" i="55"/>
  <c r="K20" i="55"/>
  <c r="J77" i="55"/>
  <c r="J67" i="55"/>
  <c r="N56" i="55"/>
  <c r="L28" i="55"/>
  <c r="I53" i="55"/>
  <c r="L17" i="55"/>
  <c r="K57" i="55"/>
  <c r="K95" i="55"/>
  <c r="E76" i="55"/>
  <c r="K80" i="55"/>
  <c r="I76" i="55"/>
  <c r="J91" i="55"/>
  <c r="H86" i="55"/>
  <c r="N96" i="55"/>
  <c r="E105" i="55"/>
  <c r="G51" i="55"/>
  <c r="E52" i="55"/>
  <c r="H100" i="55"/>
  <c r="E93" i="55"/>
  <c r="O53" i="55"/>
  <c r="G25" i="55"/>
  <c r="K72" i="55"/>
  <c r="L87" i="55"/>
  <c r="L68" i="55"/>
  <c r="P67" i="55"/>
  <c r="P51" i="55"/>
  <c r="G44" i="55"/>
  <c r="L112" i="55"/>
  <c r="H82" i="55"/>
  <c r="P96" i="55"/>
  <c r="G108" i="55"/>
  <c r="G38" i="55"/>
  <c r="N43" i="55"/>
  <c r="K19" i="55"/>
  <c r="G68" i="55"/>
  <c r="O71" i="55"/>
  <c r="L47" i="55"/>
  <c r="P25" i="55"/>
  <c r="J101" i="55"/>
  <c r="P101" i="55"/>
  <c r="O98" i="55"/>
  <c r="E108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E63" i="55"/>
  <c r="L42" i="55"/>
  <c r="M30" i="55"/>
  <c r="E43" i="54"/>
  <c r="AE43" i="54" s="1"/>
  <c r="K39" i="55"/>
  <c r="H101" i="55"/>
  <c r="K49" i="55"/>
  <c r="O88" i="55"/>
  <c r="N52" i="55"/>
  <c r="F65" i="55"/>
  <c r="I99" i="54"/>
  <c r="AI99" i="54" s="1"/>
  <c r="I98" i="55"/>
  <c r="M74" i="55"/>
  <c r="J87" i="55"/>
  <c r="E44" i="55"/>
  <c r="F19" i="55"/>
  <c r="E55" i="55"/>
  <c r="O52" i="55"/>
  <c r="H112" i="55"/>
  <c r="F108" i="55"/>
  <c r="E72" i="55"/>
  <c r="H101" i="54"/>
  <c r="AH101" i="54" s="1"/>
  <c r="K102" i="55"/>
  <c r="F66" i="55"/>
  <c r="H54" i="55"/>
  <c r="M82" i="55"/>
  <c r="I67" i="55"/>
  <c r="K68" i="55"/>
  <c r="P75" i="55"/>
  <c r="O54" i="55"/>
  <c r="K45" i="55"/>
  <c r="J23" i="55"/>
  <c r="P98" i="55"/>
  <c r="J20" i="55"/>
  <c r="I111" i="55"/>
  <c r="M70" i="55"/>
  <c r="G64" i="55"/>
  <c r="P63" i="55"/>
  <c r="F18" i="55"/>
  <c r="K43" i="55"/>
  <c r="F22" i="55"/>
  <c r="I106" i="55"/>
  <c r="K31" i="55"/>
  <c r="F35" i="55"/>
  <c r="H105" i="55"/>
  <c r="J61" i="55"/>
  <c r="N46" i="55"/>
  <c r="K107" i="55"/>
  <c r="G52" i="55"/>
  <c r="I22" i="55"/>
  <c r="G82" i="55"/>
  <c r="H78" i="55"/>
  <c r="N76" i="55"/>
  <c r="I81" i="54"/>
  <c r="AI81" i="54" s="1"/>
  <c r="I46" i="55"/>
  <c r="M93" i="55"/>
  <c r="G56" i="55"/>
  <c r="F95" i="54"/>
  <c r="AF95" i="54" s="1"/>
  <c r="I19" i="54"/>
  <c r="AI19" i="54" s="1"/>
  <c r="M48" i="55"/>
  <c r="L50" i="55"/>
  <c r="P68" i="55"/>
  <c r="E47" i="54"/>
  <c r="AE47" i="54" s="1"/>
  <c r="G65" i="54"/>
  <c r="AG65" i="54" s="1"/>
  <c r="F67" i="54"/>
  <c r="AF67" i="54" s="1"/>
  <c r="E102" i="55"/>
  <c r="P85" i="55"/>
  <c r="G72" i="55"/>
  <c r="H38" i="55"/>
  <c r="H51" i="55"/>
  <c r="E66" i="55"/>
  <c r="I102" i="55"/>
  <c r="G32" i="55"/>
  <c r="N33" i="55"/>
  <c r="P39" i="55"/>
  <c r="F27" i="54"/>
  <c r="AF27" i="54" s="1"/>
  <c r="J53" i="55"/>
  <c r="I73" i="55"/>
  <c r="O21" i="55"/>
  <c r="P79" i="55"/>
  <c r="I83" i="55"/>
  <c r="V35" i="53"/>
  <c r="U23" i="53"/>
  <c r="F32" i="53"/>
  <c r="W35" i="53"/>
  <c r="R32" i="53"/>
  <c r="R27" i="53"/>
  <c r="X34" i="53"/>
  <c r="E27" i="53"/>
  <c r="N49" i="55"/>
  <c r="N22" i="55"/>
  <c r="N78" i="55"/>
  <c r="E59" i="55"/>
  <c r="P29" i="55"/>
  <c r="H50" i="54"/>
  <c r="AH50" i="54" s="1"/>
  <c r="E86" i="54"/>
  <c r="AE86" i="54" s="1"/>
  <c r="O96" i="55"/>
  <c r="J25" i="55"/>
  <c r="L51" i="55"/>
  <c r="J50" i="55"/>
  <c r="L64" i="55"/>
  <c r="M49" i="55"/>
  <c r="G60" i="55"/>
  <c r="J69" i="55"/>
  <c r="H94" i="55"/>
  <c r="I50" i="55"/>
  <c r="O27" i="55"/>
  <c r="G96" i="55"/>
  <c r="L80" i="55"/>
  <c r="H25" i="55"/>
  <c r="P74" i="55"/>
  <c r="F102" i="55"/>
  <c r="I100" i="55"/>
  <c r="H59" i="55"/>
  <c r="I93" i="55"/>
  <c r="F53" i="55"/>
  <c r="G64" i="54"/>
  <c r="AG64" i="54" s="1"/>
  <c r="F103" i="55"/>
  <c r="N41" i="55"/>
  <c r="E74" i="55"/>
  <c r="O65" i="55"/>
  <c r="L33" i="55"/>
  <c r="M26" i="55"/>
  <c r="F23" i="55"/>
  <c r="E101" i="55"/>
  <c r="H28" i="55"/>
  <c r="G37" i="55"/>
  <c r="L27" i="55"/>
  <c r="N87" i="55"/>
  <c r="F74" i="55"/>
  <c r="H15" i="54"/>
  <c r="AH15" i="54" s="1"/>
  <c r="I55" i="55"/>
  <c r="J30" i="55"/>
  <c r="G79" i="55"/>
  <c r="D47" i="54"/>
  <c r="AD47" i="54" s="1"/>
  <c r="I56" i="54"/>
  <c r="AI56" i="54" s="1"/>
  <c r="J92" i="55"/>
  <c r="J38" i="55"/>
  <c r="K58" i="55"/>
  <c r="H23" i="55"/>
  <c r="G17" i="55"/>
  <c r="O32" i="55"/>
  <c r="G110" i="55"/>
  <c r="I75" i="55"/>
  <c r="N64" i="55"/>
  <c r="L89" i="55"/>
  <c r="H91" i="55"/>
  <c r="G92" i="55"/>
  <c r="E64" i="55"/>
  <c r="L69" i="55"/>
  <c r="H46" i="54"/>
  <c r="AH46" i="54" s="1"/>
  <c r="L100" i="55"/>
  <c r="K110" i="55"/>
  <c r="J85" i="55"/>
  <c r="E65" i="54"/>
  <c r="AE65" i="54" s="1"/>
  <c r="N95" i="55"/>
  <c r="I96" i="55"/>
  <c r="E112" i="55"/>
  <c r="G77" i="55"/>
  <c r="J65" i="55"/>
  <c r="K29" i="55"/>
  <c r="H20" i="55"/>
  <c r="D45" i="54"/>
  <c r="AD45" i="54" s="1"/>
  <c r="E56" i="55"/>
  <c r="L53" i="55"/>
  <c r="G27" i="55"/>
  <c r="F87" i="55"/>
  <c r="H98" i="55"/>
  <c r="L36" i="55"/>
  <c r="N112" i="55"/>
  <c r="E90" i="54"/>
  <c r="AE90" i="54" s="1"/>
  <c r="K92" i="55"/>
  <c r="F86" i="54"/>
  <c r="AF86" i="54" s="1"/>
  <c r="F89" i="55"/>
  <c r="F44" i="55"/>
  <c r="I95" i="55"/>
  <c r="E34" i="53"/>
  <c r="T23" i="53"/>
  <c r="P34" i="53"/>
  <c r="K34" i="53"/>
  <c r="W25" i="53"/>
  <c r="F26" i="55"/>
  <c r="N84" i="55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M107" i="55"/>
  <c r="E57" i="55"/>
  <c r="D107" i="54"/>
  <c r="AD107" i="54" s="1"/>
  <c r="H49" i="54"/>
  <c r="AH49" i="54" s="1"/>
  <c r="F51" i="54"/>
  <c r="AF51" i="54" s="1"/>
  <c r="K86" i="55"/>
  <c r="E37" i="54"/>
  <c r="AE37" i="54" s="1"/>
  <c r="H60" i="55"/>
  <c r="H31" i="54"/>
  <c r="AH31" i="54" s="1"/>
  <c r="N32" i="55"/>
  <c r="O92" i="55"/>
  <c r="F49" i="55"/>
  <c r="F98" i="55"/>
  <c r="M95" i="55"/>
  <c r="L91" i="55"/>
  <c r="J102" i="55"/>
  <c r="H99" i="54"/>
  <c r="AH99" i="54" s="1"/>
  <c r="F33" i="55"/>
  <c r="P19" i="55"/>
  <c r="E29" i="55"/>
  <c r="F29" i="55"/>
  <c r="N108" i="55"/>
  <c r="E67" i="55"/>
  <c r="F43" i="54"/>
  <c r="AF43" i="54" s="1"/>
  <c r="M72" i="55"/>
  <c r="I86" i="55"/>
  <c r="G53" i="54"/>
  <c r="AG53" i="54" s="1"/>
  <c r="P57" i="55"/>
  <c r="I34" i="55"/>
  <c r="H70" i="55"/>
  <c r="K75" i="55"/>
  <c r="O61" i="55"/>
  <c r="G89" i="54"/>
  <c r="AG89" i="54" s="1"/>
  <c r="L57" i="55"/>
  <c r="N92" i="55"/>
  <c r="P65" i="55"/>
  <c r="M90" i="55"/>
  <c r="J109" i="55"/>
  <c r="I39" i="54"/>
  <c r="AI39" i="54" s="1"/>
  <c r="J88" i="55"/>
  <c r="F60" i="55"/>
  <c r="D42" i="54"/>
  <c r="AD42" i="54" s="1"/>
  <c r="G86" i="54"/>
  <c r="AG86" i="54" s="1"/>
  <c r="P61" i="55"/>
  <c r="K70" i="55"/>
  <c r="J49" i="55"/>
  <c r="O50" i="55"/>
  <c r="H39" i="55"/>
  <c r="G105" i="54"/>
  <c r="AG105" i="54" s="1"/>
  <c r="F59" i="54"/>
  <c r="AF59" i="54" s="1"/>
  <c r="G34" i="55"/>
  <c r="H47" i="54"/>
  <c r="AH47" i="54" s="1"/>
  <c r="M56" i="55"/>
  <c r="G93" i="55"/>
  <c r="K73" i="55"/>
  <c r="N21" i="55"/>
  <c r="O105" i="55"/>
  <c r="G63" i="54"/>
  <c r="AG63" i="54" s="1"/>
  <c r="N107" i="55"/>
  <c r="E30" i="54"/>
  <c r="AE30" i="54" s="1"/>
  <c r="K108" i="55"/>
  <c r="F94" i="55"/>
  <c r="O20" i="55"/>
  <c r="O112" i="55"/>
  <c r="I66" i="55"/>
  <c r="E20" i="55"/>
  <c r="G100" i="55"/>
  <c r="H47" i="55"/>
  <c r="I74" i="54"/>
  <c r="AI74" i="54" s="1"/>
  <c r="F30" i="55"/>
  <c r="E38" i="54"/>
  <c r="AE38" i="54" s="1"/>
  <c r="I81" i="55"/>
  <c r="P107" i="55"/>
  <c r="L61" i="55"/>
  <c r="N54" i="55"/>
  <c r="J37" i="55"/>
  <c r="N58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K112" i="55"/>
  <c r="L28" i="53"/>
  <c r="F21" i="53"/>
  <c r="G26" i="53"/>
  <c r="O81" i="55"/>
  <c r="O29" i="55"/>
  <c r="M67" i="55"/>
  <c r="I102" i="54"/>
  <c r="AI102" i="54" s="1"/>
  <c r="F72" i="55"/>
  <c r="M99" i="55"/>
  <c r="F20" i="55"/>
  <c r="N28" i="55"/>
  <c r="F77" i="55"/>
  <c r="G36" i="53"/>
  <c r="J28" i="53"/>
  <c r="P18" i="53"/>
  <c r="M54" i="55"/>
  <c r="J80" i="55"/>
  <c r="J89" i="55"/>
  <c r="F97" i="55"/>
  <c r="E42" i="55"/>
  <c r="J59" i="55"/>
  <c r="N50" i="55"/>
  <c r="I68" i="55"/>
  <c r="E77" i="55"/>
  <c r="K60" i="55"/>
  <c r="H23" i="54"/>
  <c r="AH23" i="54" s="1"/>
  <c r="H52" i="55"/>
  <c r="G50" i="55"/>
  <c r="M101" i="55"/>
  <c r="J44" i="55"/>
  <c r="N57" i="55"/>
  <c r="K46" i="55"/>
  <c r="O34" i="55"/>
  <c r="O43" i="55"/>
  <c r="P33" i="55"/>
  <c r="D74" i="54"/>
  <c r="AD74" i="54" s="1"/>
  <c r="E87" i="55"/>
  <c r="M43" i="55"/>
  <c r="O24" i="55"/>
  <c r="O38" i="55"/>
  <c r="J82" i="55"/>
  <c r="P53" i="55"/>
  <c r="H79" i="55"/>
  <c r="D29" i="54"/>
  <c r="AD29" i="54" s="1"/>
  <c r="E82" i="55"/>
  <c r="I31" i="55"/>
  <c r="I41" i="55"/>
  <c r="K28" i="55"/>
  <c r="G87" i="55"/>
  <c r="G18" i="55"/>
  <c r="P109" i="55"/>
  <c r="O55" i="55"/>
  <c r="M98" i="55"/>
  <c r="P35" i="55"/>
  <c r="F73" i="55"/>
  <c r="J58" i="55"/>
  <c r="P54" i="55"/>
  <c r="E103" i="55"/>
  <c r="P32" i="55"/>
  <c r="L34" i="55"/>
  <c r="J98" i="55"/>
  <c r="I17" i="55"/>
  <c r="H57" i="51"/>
  <c r="Q57" i="51" s="1"/>
  <c r="N67" i="55"/>
  <c r="H76" i="55"/>
  <c r="F75" i="55"/>
  <c r="N45" i="55"/>
  <c r="E111" i="55"/>
  <c r="M25" i="55"/>
  <c r="H74" i="55"/>
  <c r="G41" i="55"/>
  <c r="H107" i="55"/>
  <c r="G112" i="55"/>
  <c r="H89" i="55"/>
  <c r="G14" i="54"/>
  <c r="AG14" i="54" s="1"/>
  <c r="I25" i="55"/>
  <c r="J97" i="55"/>
  <c r="M97" i="55"/>
  <c r="J31" i="55"/>
  <c r="M78" i="55"/>
  <c r="G59" i="55"/>
  <c r="F39" i="55"/>
  <c r="J22" i="55"/>
  <c r="H42" i="55"/>
  <c r="L45" i="55"/>
  <c r="J35" i="55"/>
  <c r="I32" i="55"/>
  <c r="I19" i="55"/>
  <c r="K32" i="55"/>
  <c r="L96" i="55"/>
  <c r="P100" i="55"/>
  <c r="E17" i="55"/>
  <c r="N73" i="55"/>
  <c r="H21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G71" i="55"/>
  <c r="O70" i="55"/>
  <c r="P59" i="55"/>
  <c r="F42" i="55"/>
  <c r="K81" i="55"/>
  <c r="N31" i="55"/>
  <c r="O19" i="55"/>
  <c r="N110" i="55"/>
  <c r="K21" i="55"/>
  <c r="K38" i="55"/>
  <c r="D103" i="54"/>
  <c r="AD103" i="54" s="1"/>
  <c r="H54" i="54"/>
  <c r="AH54" i="54" s="1"/>
  <c r="O102" i="55"/>
  <c r="G22" i="55"/>
  <c r="F41" i="55"/>
  <c r="J63" i="55"/>
  <c r="M50" i="55"/>
  <c r="M94" i="55"/>
  <c r="I70" i="55"/>
  <c r="G43" i="55"/>
  <c r="N66" i="55"/>
  <c r="E28" i="55"/>
  <c r="K42" i="55"/>
  <c r="I30" i="55"/>
  <c r="K54" i="55"/>
  <c r="O86" i="55"/>
  <c r="J103" i="55"/>
  <c r="E15" i="54"/>
  <c r="AE15" i="54" s="1"/>
  <c r="E98" i="55"/>
  <c r="N106" i="55"/>
  <c r="I88" i="55"/>
  <c r="O77" i="55"/>
  <c r="G75" i="54"/>
  <c r="AG75" i="54" s="1"/>
  <c r="D33" i="54"/>
  <c r="AD33" i="54" s="1"/>
  <c r="N63" i="55"/>
  <c r="N29" i="55"/>
  <c r="O107" i="55"/>
  <c r="M21" i="55"/>
  <c r="J18" i="55"/>
  <c r="N99" i="55"/>
  <c r="G31" i="54"/>
  <c r="AG31" i="54" s="1"/>
  <c r="E78" i="54"/>
  <c r="AE78" i="54" s="1"/>
  <c r="G104" i="55"/>
  <c r="H58" i="54"/>
  <c r="AH58" i="54" s="1"/>
  <c r="E34" i="55"/>
  <c r="N62" i="55"/>
  <c r="N111" i="55"/>
  <c r="H17" i="55"/>
  <c r="O93" i="55"/>
  <c r="H110" i="55"/>
  <c r="G13" i="54"/>
  <c r="AG13" i="54" s="1"/>
  <c r="G24" i="55"/>
  <c r="E33" i="55"/>
  <c r="I65" i="54"/>
  <c r="AI65" i="54" s="1"/>
  <c r="H66" i="55"/>
  <c r="P64" i="55"/>
  <c r="M29" i="55"/>
  <c r="K79" i="55"/>
  <c r="I38" i="55"/>
  <c r="N23" i="55"/>
  <c r="I99" i="55"/>
  <c r="M41" i="55"/>
  <c r="D85" i="54"/>
  <c r="AD85" i="54" s="1"/>
  <c r="I56" i="55"/>
  <c r="I21" i="55"/>
  <c r="M77" i="55"/>
  <c r="P44" i="55"/>
  <c r="K34" i="55"/>
  <c r="F98" i="54"/>
  <c r="AF98" i="54" s="1"/>
  <c r="I58" i="55"/>
  <c r="L78" i="55"/>
  <c r="I60" i="55"/>
  <c r="E91" i="55"/>
  <c r="E50" i="55"/>
  <c r="M111" i="55"/>
  <c r="I26" i="55"/>
  <c r="N39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L49" i="55"/>
  <c r="I77" i="55"/>
  <c r="H88" i="55"/>
  <c r="G82" i="54"/>
  <c r="AG82" i="54" s="1"/>
  <c r="M104" i="55"/>
  <c r="H36" i="55"/>
  <c r="F64" i="55"/>
  <c r="L37" i="55"/>
  <c r="N37" i="55"/>
  <c r="E24" i="55"/>
  <c r="I75" i="54"/>
  <c r="AI75" i="54" s="1"/>
  <c r="F87" i="54"/>
  <c r="AF87" i="54" s="1"/>
  <c r="F99" i="55"/>
  <c r="F86" i="55"/>
  <c r="I110" i="55"/>
  <c r="N51" i="55"/>
  <c r="F83" i="55"/>
  <c r="E84" i="55"/>
  <c r="P41" i="55"/>
  <c r="E66" i="54"/>
  <c r="AE66" i="54" s="1"/>
  <c r="H87" i="55"/>
  <c r="F80" i="55"/>
  <c r="N81" i="55"/>
  <c r="P84" i="55"/>
  <c r="H68" i="55"/>
  <c r="G29" i="55"/>
  <c r="P26" i="55"/>
  <c r="L32" i="55"/>
  <c r="K78" i="55"/>
  <c r="L92" i="55"/>
  <c r="F104" i="55"/>
  <c r="G73" i="54"/>
  <c r="AG73" i="54" s="1"/>
  <c r="G30" i="54"/>
  <c r="AG30" i="54" s="1"/>
  <c r="N102" i="55"/>
  <c r="M92" i="55"/>
  <c r="M59" i="55"/>
  <c r="I62" i="55"/>
  <c r="L43" i="55"/>
  <c r="G86" i="55"/>
  <c r="E65" i="55"/>
  <c r="J111" i="55"/>
  <c r="E79" i="55"/>
  <c r="E18" i="55"/>
  <c r="G73" i="55"/>
  <c r="K25" i="55"/>
  <c r="L26" i="55"/>
  <c r="H90" i="55"/>
  <c r="E13" i="54"/>
  <c r="AE13" i="54" s="1"/>
  <c r="F78" i="55"/>
  <c r="O72" i="55"/>
  <c r="M108" i="55"/>
  <c r="L98" i="55"/>
  <c r="J40" i="55"/>
  <c r="O74" i="55"/>
  <c r="O49" i="55"/>
  <c r="K27" i="55"/>
  <c r="K105" i="55"/>
  <c r="H65" i="54"/>
  <c r="AH65" i="54" s="1"/>
  <c r="D59" i="54"/>
  <c r="AD59" i="54" s="1"/>
  <c r="J48" i="55"/>
  <c r="H67" i="55"/>
  <c r="L48" i="55"/>
  <c r="O91" i="55"/>
  <c r="N79" i="55"/>
  <c r="P47" i="55"/>
  <c r="E80" i="54"/>
  <c r="AE80" i="54" s="1"/>
  <c r="I57" i="55"/>
  <c r="P97" i="55"/>
  <c r="P24" i="55"/>
  <c r="N93" i="55"/>
  <c r="F45" i="55"/>
  <c r="G48" i="55"/>
  <c r="G39" i="54"/>
  <c r="AG39" i="54" s="1"/>
  <c r="G95" i="55"/>
  <c r="O87" i="55"/>
  <c r="E51" i="55"/>
  <c r="N94" i="55"/>
  <c r="H108" i="55"/>
  <c r="P40" i="55"/>
  <c r="I112" i="55"/>
  <c r="E41" i="54"/>
  <c r="AE41" i="54" s="1"/>
  <c r="E46" i="54"/>
  <c r="AE46" i="54" s="1"/>
  <c r="F79" i="54"/>
  <c r="AF79" i="54" s="1"/>
  <c r="N35" i="55"/>
  <c r="K83" i="55"/>
  <c r="P17" i="55"/>
  <c r="P82" i="55"/>
  <c r="M20" i="55"/>
  <c r="O48" i="55"/>
  <c r="F14" i="54"/>
  <c r="AF14" i="54" s="1"/>
  <c r="H31" i="55"/>
  <c r="F17" i="54"/>
  <c r="AF17" i="54" s="1"/>
  <c r="O18" i="55"/>
  <c r="G28" i="53"/>
  <c r="T34" i="53"/>
  <c r="L15" i="53"/>
  <c r="X25" i="53"/>
  <c r="L27" i="53"/>
  <c r="M60" i="55"/>
  <c r="H80" i="55"/>
  <c r="N71" i="55"/>
  <c r="F106" i="55"/>
  <c r="G67" i="54"/>
  <c r="AG67" i="54" s="1"/>
  <c r="I69" i="55"/>
  <c r="I79" i="55"/>
  <c r="F68" i="55"/>
  <c r="M34" i="55"/>
  <c r="G54" i="55"/>
  <c r="L44" i="55"/>
  <c r="I52" i="55"/>
  <c r="K36" i="55"/>
  <c r="L30" i="55"/>
  <c r="I17" i="54"/>
  <c r="AI17" i="54" s="1"/>
  <c r="G57" i="55"/>
  <c r="F58" i="55"/>
  <c r="L20" i="55"/>
  <c r="F47" i="55"/>
  <c r="K52" i="55"/>
  <c r="H57" i="55"/>
  <c r="M44" i="55"/>
  <c r="H26" i="54"/>
  <c r="AH26" i="54" s="1"/>
  <c r="M24" i="55"/>
  <c r="L97" i="55"/>
  <c r="G50" i="54"/>
  <c r="AG50" i="54" s="1"/>
  <c r="K69" i="55"/>
  <c r="F85" i="55"/>
  <c r="P95" i="55"/>
  <c r="M84" i="55"/>
  <c r="O90" i="55"/>
  <c r="G55" i="55"/>
  <c r="I23" i="54"/>
  <c r="AI23" i="54" s="1"/>
  <c r="O85" i="55"/>
  <c r="L41" i="55"/>
  <c r="P104" i="55"/>
  <c r="E75" i="54"/>
  <c r="AE75" i="54" s="1"/>
  <c r="F17" i="55"/>
  <c r="I105" i="54"/>
  <c r="AI105" i="54" s="1"/>
  <c r="N48" i="55"/>
  <c r="K100" i="55"/>
  <c r="K77" i="55"/>
  <c r="D75" i="54"/>
  <c r="AD75" i="54" s="1"/>
  <c r="L73" i="55"/>
  <c r="N17" i="55"/>
  <c r="N90" i="55"/>
  <c r="P91" i="55"/>
  <c r="F40" i="55"/>
  <c r="M57" i="55"/>
  <c r="E103" i="54"/>
  <c r="AE103" i="54" s="1"/>
  <c r="L76" i="55"/>
  <c r="K18" i="55"/>
  <c r="I109" i="55"/>
  <c r="E62" i="55"/>
  <c r="J55" i="55"/>
  <c r="M23" i="55"/>
  <c r="E45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O78" i="55"/>
  <c r="M109" i="55"/>
  <c r="J52" i="55"/>
  <c r="K67" i="55"/>
  <c r="H55" i="54"/>
  <c r="AH55" i="54" s="1"/>
  <c r="H22" i="54"/>
  <c r="AH22" i="54" s="1"/>
  <c r="H64" i="55"/>
  <c r="J71" i="55"/>
  <c r="J95" i="55"/>
  <c r="I91" i="54"/>
  <c r="AI91" i="54" s="1"/>
  <c r="J93" i="55"/>
  <c r="M27" i="55"/>
  <c r="K87" i="55"/>
  <c r="H69" i="55"/>
  <c r="E19" i="54"/>
  <c r="AE19" i="54" s="1"/>
  <c r="L90" i="55"/>
  <c r="P28" i="55"/>
  <c r="J43" i="55"/>
  <c r="E104" i="55"/>
  <c r="F106" i="54"/>
  <c r="AF106" i="54" s="1"/>
  <c r="O42" i="55"/>
  <c r="E74" i="54"/>
  <c r="AE74" i="54" s="1"/>
  <c r="O75" i="55"/>
  <c r="P89" i="55"/>
  <c r="N18" i="55"/>
  <c r="O80" i="55"/>
  <c r="I67" i="54"/>
  <c r="AI67" i="54" s="1"/>
  <c r="H71" i="55"/>
  <c r="E95" i="55"/>
  <c r="H97" i="55"/>
  <c r="E27" i="55"/>
  <c r="F15" i="54"/>
  <c r="AF15" i="54" s="1"/>
  <c r="L84" i="55"/>
  <c r="J79" i="55"/>
  <c r="H27" i="55"/>
  <c r="E29" i="54"/>
  <c r="AE29" i="54" s="1"/>
  <c r="E78" i="55"/>
  <c r="J90" i="55"/>
  <c r="H89" i="54"/>
  <c r="AH89" i="54" s="1"/>
  <c r="G94" i="54"/>
  <c r="AG94" i="54" s="1"/>
  <c r="F79" i="55"/>
  <c r="J46" i="55"/>
  <c r="F97" i="54"/>
  <c r="AF97" i="54" s="1"/>
  <c r="I82" i="55"/>
  <c r="H33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P92" i="55"/>
  <c r="G67" i="55"/>
  <c r="D62" i="54"/>
  <c r="AD62" i="54" s="1"/>
  <c r="F54" i="55"/>
  <c r="K25" i="53"/>
  <c r="N30" i="53"/>
  <c r="M31" i="53"/>
  <c r="Q25" i="53"/>
  <c r="J30" i="53"/>
  <c r="N33" i="53"/>
  <c r="G106" i="55"/>
  <c r="M85" i="55"/>
  <c r="O68" i="55"/>
  <c r="M61" i="55"/>
  <c r="K94" i="55"/>
  <c r="F101" i="55"/>
  <c r="I78" i="55"/>
  <c r="M47" i="55"/>
  <c r="I97" i="55"/>
  <c r="P111" i="55"/>
  <c r="H85" i="55"/>
  <c r="N40" i="55"/>
  <c r="P36" i="55"/>
  <c r="F95" i="55"/>
  <c r="I28" i="55"/>
  <c r="L55" i="55"/>
  <c r="M51" i="55"/>
  <c r="J54" i="55"/>
  <c r="N75" i="55"/>
  <c r="N24" i="55"/>
  <c r="G46" i="55"/>
  <c r="N86" i="55"/>
  <c r="H35" i="55"/>
  <c r="O60" i="55"/>
  <c r="F76" i="55"/>
  <c r="I42" i="55"/>
  <c r="K62" i="55"/>
  <c r="N55" i="55"/>
  <c r="P69" i="55"/>
  <c r="E21" i="55"/>
  <c r="E106" i="55"/>
  <c r="F46" i="54"/>
  <c r="AF46" i="54" s="1"/>
  <c r="F24" i="55"/>
  <c r="O36" i="55"/>
  <c r="E58" i="55"/>
  <c r="M80" i="55"/>
  <c r="G35" i="55"/>
  <c r="L102" i="55"/>
  <c r="O35" i="55"/>
  <c r="J56" i="55"/>
  <c r="L71" i="55"/>
  <c r="E53" i="55"/>
  <c r="G33" i="55"/>
  <c r="H75" i="55"/>
  <c r="P50" i="55"/>
  <c r="I44" i="55"/>
  <c r="J57" i="55"/>
  <c r="L105" i="55"/>
  <c r="J83" i="55"/>
  <c r="J21" i="55"/>
  <c r="N30" i="55"/>
  <c r="H55" i="55"/>
  <c r="L22" i="55"/>
  <c r="N89" i="55"/>
  <c r="M28" i="55"/>
  <c r="L107" i="55"/>
  <c r="I94" i="55"/>
  <c r="G31" i="55"/>
  <c r="N19" i="55"/>
  <c r="J51" i="55"/>
  <c r="F28" i="55"/>
  <c r="F32" i="55"/>
  <c r="N100" i="55"/>
  <c r="L99" i="55"/>
  <c r="I64" i="55"/>
  <c r="K47" i="55"/>
  <c r="E43" i="55"/>
  <c r="H96" i="55"/>
  <c r="M79" i="55"/>
  <c r="I61" i="55"/>
  <c r="G42" i="55"/>
  <c r="I80" i="55"/>
  <c r="H70" i="54"/>
  <c r="AH70" i="54" s="1"/>
  <c r="F56" i="55"/>
  <c r="I98" i="54"/>
  <c r="AI98" i="54" s="1"/>
  <c r="K61" i="55"/>
  <c r="E46" i="55"/>
  <c r="N44" i="55"/>
  <c r="E41" i="55"/>
  <c r="O58" i="55"/>
  <c r="J105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H41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J68" i="55"/>
  <c r="M100" i="55"/>
  <c r="H93" i="55"/>
  <c r="O73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P93" i="55"/>
  <c r="G81" i="55"/>
  <c r="D35" i="54"/>
  <c r="AD35" i="54" s="1"/>
  <c r="I74" i="55"/>
  <c r="K98" i="55"/>
  <c r="P106" i="55"/>
  <c r="I40" i="55"/>
  <c r="E85" i="55"/>
  <c r="G90" i="55"/>
  <c r="E22" i="55"/>
  <c r="E90" i="55"/>
  <c r="G28" i="55"/>
  <c r="K89" i="55"/>
  <c r="L58" i="55"/>
  <c r="M38" i="55"/>
  <c r="H71" i="54"/>
  <c r="AH71" i="54" s="1"/>
  <c r="E47" i="55"/>
  <c r="F80" i="54"/>
  <c r="AF80" i="54" s="1"/>
  <c r="G98" i="55"/>
  <c r="I48" i="55"/>
  <c r="H84" i="55"/>
  <c r="O26" i="55"/>
  <c r="O44" i="55"/>
  <c r="I103" i="54"/>
  <c r="AI103" i="54" s="1"/>
  <c r="P99" i="55"/>
  <c r="E99" i="55"/>
  <c r="N65" i="55"/>
  <c r="L62" i="55"/>
  <c r="O66" i="55"/>
  <c r="I27" i="55"/>
  <c r="O103" i="55"/>
  <c r="F100" i="55"/>
  <c r="N109" i="55"/>
  <c r="F21" i="55"/>
  <c r="F64" i="54"/>
  <c r="AF64" i="54" s="1"/>
  <c r="I87" i="55"/>
  <c r="M87" i="55"/>
  <c r="O111" i="55"/>
  <c r="G37" i="54"/>
  <c r="AG37" i="54" s="1"/>
  <c r="H26" i="55"/>
  <c r="L103" i="55"/>
  <c r="L18" i="55"/>
  <c r="G76" i="55"/>
  <c r="O95" i="55"/>
  <c r="H107" i="54"/>
  <c r="AH107" i="54" s="1"/>
  <c r="L46" i="55"/>
  <c r="I54" i="55"/>
  <c r="D71" i="54"/>
  <c r="AD71" i="54" s="1"/>
  <c r="K30" i="55"/>
  <c r="F34" i="55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P88" i="55"/>
  <c r="G26" i="55"/>
  <c r="L106" i="55"/>
  <c r="O31" i="55"/>
  <c r="G21" i="54"/>
  <c r="AG21" i="54" s="1"/>
  <c r="N34" i="55"/>
  <c r="H22" i="55"/>
  <c r="H43" i="54"/>
  <c r="AH43" i="54" s="1"/>
  <c r="P103" i="55"/>
  <c r="G19" i="55"/>
  <c r="O56" i="55"/>
  <c r="E88" i="55"/>
  <c r="L93" i="55"/>
  <c r="N85" i="55"/>
  <c r="G51" i="54"/>
  <c r="AG51" i="54" s="1"/>
  <c r="G55" i="54"/>
  <c r="AG55" i="54" s="1"/>
  <c r="P62" i="55"/>
  <c r="I90" i="55"/>
  <c r="E80" i="55"/>
  <c r="O101" i="55"/>
  <c r="E35" i="55"/>
  <c r="H45" i="55"/>
  <c r="G47" i="55"/>
  <c r="O84" i="55"/>
  <c r="H66" i="54"/>
  <c r="AH66" i="54" s="1"/>
  <c r="D73" i="54"/>
  <c r="AD73" i="54" s="1"/>
  <c r="N27" i="55"/>
  <c r="L110" i="55"/>
  <c r="L60" i="55"/>
  <c r="F21" i="54"/>
  <c r="AF21" i="54" s="1"/>
  <c r="J60" i="55"/>
  <c r="M71" i="55"/>
  <c r="M83" i="55"/>
  <c r="H77" i="55"/>
  <c r="D97" i="54"/>
  <c r="AD97" i="54" s="1"/>
  <c r="P78" i="55"/>
  <c r="J110" i="55"/>
  <c r="E106" i="54"/>
  <c r="AE106" i="54" s="1"/>
  <c r="M102" i="55"/>
  <c r="H32" i="55"/>
  <c r="H57" i="54"/>
  <c r="AH57" i="54" s="1"/>
  <c r="N77" i="55"/>
  <c r="P34" i="55"/>
  <c r="G99" i="54"/>
  <c r="AG99" i="54" s="1"/>
  <c r="L23" i="55"/>
  <c r="M106" i="55"/>
  <c r="L86" i="55"/>
  <c r="G97" i="55"/>
  <c r="J106" i="55"/>
  <c r="J39" i="55"/>
  <c r="L95" i="55"/>
  <c r="H104" i="55"/>
  <c r="M105" i="55"/>
  <c r="I51" i="55"/>
  <c r="I97" i="54"/>
  <c r="AI97" i="54" s="1"/>
  <c r="I85" i="55"/>
  <c r="O59" i="55"/>
  <c r="P49" i="55"/>
  <c r="H40" i="55"/>
  <c r="H19" i="54"/>
  <c r="AH19" i="54" s="1"/>
  <c r="E86" i="55"/>
  <c r="I50" i="54"/>
  <c r="AI50" i="54" s="1"/>
  <c r="I91" i="55"/>
  <c r="P31" i="55"/>
  <c r="H37" i="55"/>
  <c r="L88" i="55"/>
  <c r="E70" i="55"/>
  <c r="G102" i="55"/>
  <c r="F89" i="54"/>
  <c r="AF89" i="54" s="1"/>
  <c r="L77" i="55"/>
  <c r="L79" i="55"/>
  <c r="G39" i="55"/>
  <c r="J42" i="55"/>
  <c r="L31" i="55"/>
  <c r="O79" i="55"/>
  <c r="K111" i="55"/>
  <c r="F46" i="55"/>
  <c r="H81" i="55"/>
  <c r="F52" i="54"/>
  <c r="AF52" i="54" s="1"/>
  <c r="O28" i="55"/>
  <c r="O39" i="55"/>
  <c r="G97" i="54"/>
  <c r="AG97" i="54" s="1"/>
  <c r="N74" i="55"/>
  <c r="M66" i="55"/>
  <c r="F55" i="55"/>
  <c r="N26" i="55"/>
  <c r="N36" i="55"/>
  <c r="H50" i="55"/>
  <c r="I26" i="54"/>
  <c r="AI26" i="54" s="1"/>
  <c r="M32" i="53"/>
  <c r="F25" i="53"/>
  <c r="U27" i="53"/>
  <c r="G89" i="55"/>
  <c r="M17" i="55"/>
  <c r="H59" i="54"/>
  <c r="AH59" i="54" s="1"/>
  <c r="F82" i="55"/>
  <c r="E68" i="55"/>
  <c r="F35" i="54"/>
  <c r="AF35" i="54" s="1"/>
  <c r="E83" i="55"/>
  <c r="O46" i="55"/>
  <c r="M63" i="55"/>
  <c r="E87" i="54"/>
  <c r="AE87" i="54" s="1"/>
  <c r="L39" i="55"/>
  <c r="P83" i="55"/>
  <c r="N38" i="55"/>
  <c r="E17" i="54"/>
  <c r="AE17" i="54" s="1"/>
  <c r="P43" i="55"/>
  <c r="L35" i="55"/>
  <c r="I39" i="55"/>
  <c r="N47" i="55"/>
  <c r="D89" i="54"/>
  <c r="AD89" i="54" s="1"/>
  <c r="P80" i="55"/>
  <c r="K65" i="55"/>
  <c r="H98" i="54"/>
  <c r="AH98" i="54" s="1"/>
  <c r="I49" i="55"/>
  <c r="P58" i="55"/>
  <c r="F47" i="54"/>
  <c r="AF47" i="54" s="1"/>
  <c r="E61" i="55"/>
  <c r="H103" i="55"/>
  <c r="D70" i="54"/>
  <c r="AD70" i="54" s="1"/>
  <c r="P30" i="55"/>
  <c r="F48" i="55"/>
  <c r="O40" i="55"/>
  <c r="F63" i="55"/>
  <c r="L109" i="55"/>
  <c r="G101" i="55"/>
  <c r="E79" i="54"/>
  <c r="AE79" i="54" s="1"/>
  <c r="G75" i="55"/>
  <c r="N69" i="55"/>
  <c r="F83" i="54"/>
  <c r="AF83" i="54" s="1"/>
  <c r="F91" i="54"/>
  <c r="AF91" i="54" s="1"/>
  <c r="E38" i="55"/>
  <c r="G91" i="55"/>
  <c r="O83" i="55"/>
  <c r="F38" i="55"/>
  <c r="E37" i="55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H18" i="55"/>
  <c r="J36" i="55"/>
  <c r="E105" i="54"/>
  <c r="AE105" i="54" s="1"/>
  <c r="G74" i="54"/>
  <c r="AG74" i="54" s="1"/>
  <c r="G99" i="55"/>
  <c r="J107" i="55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G21" i="55"/>
  <c r="P55" i="55"/>
  <c r="F69" i="54"/>
  <c r="AF69" i="54" s="1"/>
  <c r="L67" i="55"/>
  <c r="I36" i="55"/>
  <c r="G107" i="54"/>
  <c r="AG107" i="54" s="1"/>
  <c r="F37" i="55"/>
  <c r="E102" i="54"/>
  <c r="AE102" i="54" s="1"/>
  <c r="E94" i="55"/>
  <c r="E40" i="55"/>
  <c r="G92" i="54"/>
  <c r="AG92" i="54" s="1"/>
  <c r="I72" i="55"/>
  <c r="G35" i="54"/>
  <c r="AG35" i="54" s="1"/>
  <c r="P18" i="55"/>
  <c r="E18" i="54"/>
  <c r="AE18" i="54" s="1"/>
  <c r="J33" i="55"/>
  <c r="E96" i="55"/>
  <c r="L111" i="55"/>
  <c r="K41" i="55"/>
  <c r="I37" i="55"/>
  <c r="E89" i="55"/>
  <c r="L85" i="55"/>
  <c r="G49" i="55"/>
  <c r="F71" i="55"/>
  <c r="J73" i="55"/>
  <c r="T21" i="53"/>
  <c r="S27" i="53"/>
  <c r="J20" i="53"/>
  <c r="P31" i="53"/>
  <c r="N17" i="53"/>
  <c r="H33" i="53"/>
  <c r="Q24" i="53"/>
  <c r="V33" i="53"/>
  <c r="T30" i="53"/>
  <c r="V27" i="53"/>
  <c r="S32" i="53"/>
  <c r="G83" i="55"/>
  <c r="I107" i="55"/>
  <c r="D16" i="54"/>
  <c r="AD16" i="54" s="1"/>
  <c r="H24" i="55"/>
  <c r="F62" i="55"/>
  <c r="H34" i="55"/>
  <c r="G65" i="55"/>
  <c r="J47" i="55"/>
  <c r="K64" i="55"/>
  <c r="I47" i="55"/>
  <c r="E19" i="55"/>
  <c r="K50" i="55"/>
  <c r="G69" i="55"/>
  <c r="L101" i="55"/>
  <c r="G27" i="54"/>
  <c r="AG27" i="54" s="1"/>
  <c r="P81" i="55"/>
  <c r="K17" i="55"/>
  <c r="O67" i="55"/>
  <c r="H44" i="55"/>
  <c r="G94" i="55"/>
  <c r="I108" i="55"/>
  <c r="I71" i="55"/>
  <c r="I29" i="55"/>
  <c r="N103" i="55"/>
  <c r="P77" i="55"/>
  <c r="G66" i="55"/>
  <c r="H49" i="55"/>
  <c r="O57" i="55"/>
  <c r="O25" i="55"/>
  <c r="E92" i="55"/>
  <c r="H61" i="55"/>
  <c r="G41" i="54"/>
  <c r="AG41" i="54" s="1"/>
  <c r="F52" i="55"/>
  <c r="E31" i="55"/>
  <c r="G88" i="55"/>
  <c r="J100" i="55"/>
  <c r="N25" i="55"/>
  <c r="F105" i="55"/>
  <c r="N104" i="55"/>
  <c r="J94" i="55"/>
  <c r="K74" i="55"/>
  <c r="P42" i="55"/>
  <c r="E62" i="54"/>
  <c r="AE62" i="54" s="1"/>
  <c r="H19" i="55"/>
  <c r="G74" i="55"/>
  <c r="E82" i="54"/>
  <c r="AE82" i="54" s="1"/>
  <c r="H75" i="54"/>
  <c r="AH75" i="54" s="1"/>
  <c r="G58" i="55"/>
  <c r="P73" i="55"/>
  <c r="N91" i="55"/>
  <c r="J62" i="55"/>
  <c r="M22" i="55"/>
  <c r="M42" i="55"/>
  <c r="L56" i="55"/>
  <c r="I105" i="55"/>
  <c r="G85" i="55"/>
  <c r="K26" i="55"/>
  <c r="P23" i="55"/>
  <c r="E73" i="55"/>
  <c r="E74" i="50"/>
  <c r="K19" i="50" s="1"/>
  <c r="O104" i="55"/>
  <c r="E60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P112" i="55"/>
  <c r="L94" i="55"/>
  <c r="E99" i="54"/>
  <c r="AE99" i="54" s="1"/>
  <c r="I32" i="54"/>
  <c r="AI32" i="54" s="1"/>
  <c r="G40" i="55"/>
  <c r="L72" i="55"/>
  <c r="O47" i="55"/>
  <c r="F31" i="55"/>
  <c r="E26" i="55"/>
  <c r="L66" i="55"/>
  <c r="H43" i="55"/>
  <c r="P94" i="55"/>
  <c r="N68" i="55"/>
  <c r="G78" i="55"/>
  <c r="G71" i="54"/>
  <c r="AG71" i="54" s="1"/>
  <c r="L104" i="55"/>
  <c r="J99" i="55"/>
  <c r="M37" i="55"/>
  <c r="G24" i="54"/>
  <c r="AG24" i="54" s="1"/>
  <c r="M33" i="55"/>
  <c r="N61" i="55"/>
  <c r="K51" i="55"/>
  <c r="F101" i="54"/>
  <c r="AF101" i="54" s="1"/>
  <c r="N98" i="55"/>
  <c r="G84" i="55"/>
  <c r="P48" i="55"/>
  <c r="G107" i="55"/>
  <c r="I89" i="55"/>
  <c r="E110" i="55"/>
  <c r="F43" i="55"/>
  <c r="O100" i="55"/>
  <c r="K23" i="55"/>
  <c r="P86" i="55"/>
  <c r="F30" i="54"/>
  <c r="AF30" i="54" s="1"/>
  <c r="K76" i="55"/>
  <c r="E100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J66" i="55"/>
  <c r="P6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K55" i="55"/>
  <c r="I62" i="54"/>
  <c r="AI62" i="54" s="1"/>
  <c r="H79" i="54"/>
  <c r="AH79" i="54" s="1"/>
  <c r="H72" i="55"/>
  <c r="K33" i="55"/>
  <c r="E23" i="55"/>
  <c r="J64" i="55"/>
  <c r="P71" i="55"/>
  <c r="M53" i="55"/>
  <c r="E75" i="55"/>
  <c r="E107" i="54"/>
  <c r="AE107" i="54" s="1"/>
  <c r="J19" i="55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L75" i="55"/>
  <c r="I51" i="54"/>
  <c r="AI51" i="54" s="1"/>
  <c r="P27" i="55"/>
  <c r="L19" i="55"/>
  <c r="I63" i="55"/>
  <c r="O41" i="55"/>
  <c r="D18" i="54"/>
  <c r="AD18" i="54" s="1"/>
  <c r="P90" i="55"/>
  <c r="I100" i="54"/>
  <c r="AI100" i="54" s="1"/>
  <c r="G77" i="54"/>
  <c r="AG77" i="54" s="1"/>
  <c r="M62" i="55"/>
  <c r="J96" i="55"/>
  <c r="D30" i="54"/>
  <c r="AD30" i="54" s="1"/>
  <c r="P76" i="55"/>
  <c r="E25" i="55"/>
  <c r="P72" i="55"/>
  <c r="O51" i="55"/>
  <c r="G90" i="54"/>
  <c r="AG90" i="54" s="1"/>
  <c r="M69" i="55"/>
  <c r="M65" i="55"/>
  <c r="O22" i="55"/>
  <c r="I82" i="54"/>
  <c r="AI82" i="54" s="1"/>
  <c r="M35" i="55"/>
  <c r="M96" i="55"/>
  <c r="K106" i="55"/>
  <c r="E107" i="55"/>
  <c r="P87" i="55"/>
  <c r="K71" i="55"/>
  <c r="L24" i="55"/>
  <c r="M45" i="55"/>
  <c r="E30" i="55"/>
  <c r="F57" i="55"/>
  <c r="E48" i="55"/>
  <c r="G103" i="55"/>
  <c r="F107" i="54"/>
  <c r="AF107" i="54" s="1"/>
  <c r="M58" i="55"/>
  <c r="K99" i="55"/>
  <c r="P60" i="55"/>
  <c r="H48" i="55"/>
  <c r="F51" i="55"/>
  <c r="O94" i="55"/>
  <c r="N42" i="55"/>
  <c r="O63" i="55"/>
  <c r="E109" i="55"/>
  <c r="I16" i="54"/>
  <c r="AI16" i="54" s="1"/>
  <c r="N80" i="55"/>
  <c r="L40" i="55"/>
  <c r="O23" i="55"/>
  <c r="O62" i="55"/>
  <c r="I59" i="55"/>
  <c r="O109" i="55"/>
  <c r="F69" i="55"/>
  <c r="P110" i="55"/>
  <c r="F88" i="55"/>
  <c r="P38" i="55"/>
  <c r="G111" i="55"/>
  <c r="E71" i="55"/>
  <c r="M18" i="55"/>
  <c r="O64" i="55"/>
  <c r="H30" i="55"/>
  <c r="J41" i="55"/>
  <c r="I65" i="55"/>
  <c r="J108" i="55"/>
  <c r="K96" i="55"/>
  <c r="G80" i="55"/>
  <c r="H62" i="55"/>
  <c r="N20" i="55"/>
  <c r="H39" i="54"/>
  <c r="AH39" i="54" s="1"/>
  <c r="O97" i="55"/>
  <c r="K48" i="55"/>
  <c r="G20" i="55"/>
  <c r="E23" i="54"/>
  <c r="AE23" i="54" s="1"/>
  <c r="I93" i="54"/>
  <c r="AI93" i="54" s="1"/>
  <c r="K59" i="55"/>
  <c r="H73" i="55"/>
  <c r="L29" i="55"/>
  <c r="M68" i="55"/>
  <c r="E36" i="55"/>
  <c r="J76" i="55"/>
  <c r="L83" i="55"/>
  <c r="G81" i="54"/>
  <c r="AG81" i="54" s="1"/>
  <c r="F53" i="54"/>
  <c r="AF53" i="54" s="1"/>
  <c r="L63" i="55"/>
  <c r="K37" i="55"/>
  <c r="M46" i="55"/>
  <c r="K88" i="55"/>
  <c r="G66" i="51"/>
  <c r="P66" i="51" s="1"/>
  <c r="J104" i="55"/>
  <c r="M39" i="55"/>
  <c r="H53" i="55"/>
  <c r="H18" i="54"/>
  <c r="AH18" i="54" s="1"/>
  <c r="J27" i="55"/>
  <c r="F107" i="55"/>
  <c r="O37" i="55"/>
  <c r="M81" i="55"/>
  <c r="K104" i="55"/>
  <c r="S29" i="53"/>
  <c r="X27" i="53"/>
  <c r="E16" i="53"/>
  <c r="O27" i="53"/>
  <c r="J24" i="55"/>
  <c r="M32" i="55"/>
  <c r="E65" i="50"/>
  <c r="C19" i="50" s="1"/>
  <c r="F67" i="55"/>
  <c r="E69" i="55"/>
  <c r="H46" i="55"/>
  <c r="H67" i="54"/>
  <c r="AH67" i="54" s="1"/>
  <c r="P102" i="55"/>
  <c r="M103" i="55"/>
  <c r="H58" i="55"/>
  <c r="E85" i="54"/>
  <c r="AE85" i="54" s="1"/>
  <c r="F90" i="55"/>
  <c r="O45" i="55"/>
  <c r="H102" i="55"/>
  <c r="K56" i="55"/>
  <c r="M89" i="55"/>
  <c r="F92" i="55"/>
  <c r="J29" i="55"/>
  <c r="H95" i="55"/>
  <c r="I103" i="55"/>
  <c r="M112" i="55"/>
  <c r="I43" i="54"/>
  <c r="AI43" i="54" s="1"/>
  <c r="P56" i="55"/>
  <c r="P37" i="55"/>
  <c r="J75" i="55"/>
  <c r="G91" i="54"/>
  <c r="AG91" i="54" s="1"/>
  <c r="K22" i="55"/>
  <c r="D54" i="54"/>
  <c r="AD54" i="54" s="1"/>
  <c r="L65" i="55"/>
  <c r="O99" i="55"/>
  <c r="H109" i="55"/>
  <c r="J70" i="55"/>
  <c r="K24" i="55"/>
  <c r="F109" i="55"/>
  <c r="F82" i="54"/>
  <c r="AF82" i="54" s="1"/>
  <c r="O69" i="55"/>
  <c r="O33" i="55"/>
  <c r="G54" i="54"/>
  <c r="AG54" i="54" s="1"/>
  <c r="F81" i="55"/>
  <c r="N53" i="55"/>
  <c r="G45" i="55"/>
  <c r="N88" i="55"/>
  <c r="M52" i="55"/>
  <c r="F29" i="54"/>
  <c r="AF29" i="54" s="1"/>
  <c r="J28" i="55"/>
  <c r="I35" i="55"/>
  <c r="E53" i="54"/>
  <c r="AE53" i="54" s="1"/>
  <c r="F50" i="55"/>
  <c r="G29" i="54"/>
  <c r="AG29" i="54" s="1"/>
  <c r="G61" i="55"/>
  <c r="H102" i="54"/>
  <c r="AH102" i="54" s="1"/>
  <c r="M73" i="55"/>
  <c r="M19" i="55"/>
  <c r="K40" i="55"/>
  <c r="H66" i="51"/>
  <c r="Q66" i="51" s="1"/>
  <c r="H63" i="55"/>
  <c r="J72" i="55"/>
  <c r="I101" i="54"/>
  <c r="AI101" i="54" s="1"/>
  <c r="P108" i="55"/>
  <c r="K82" i="55"/>
  <c r="P46" i="55"/>
  <c r="F25" i="55"/>
  <c r="G62" i="55"/>
  <c r="G78" i="54"/>
  <c r="AG78" i="54" s="1"/>
  <c r="K63" i="55"/>
  <c r="I63" i="54"/>
  <c r="AI63" i="54" s="1"/>
  <c r="J86" i="55"/>
  <c r="K90" i="55"/>
  <c r="N101" i="55"/>
  <c r="F71" i="54"/>
  <c r="AF71" i="54" s="1"/>
  <c r="F93" i="55"/>
  <c r="H56" i="55"/>
  <c r="F111" i="55"/>
  <c r="F96" i="55"/>
  <c r="F27" i="55"/>
  <c r="O30" i="55"/>
  <c r="I101" i="55"/>
  <c r="J112" i="55"/>
  <c r="E39" i="55"/>
  <c r="H56" i="54"/>
  <c r="AH56" i="54" s="1"/>
  <c r="G30" i="55"/>
  <c r="L82" i="55"/>
  <c r="D105" i="54"/>
  <c r="AD105" i="54" s="1"/>
  <c r="H29" i="55"/>
  <c r="G63" i="55"/>
  <c r="M64" i="55"/>
  <c r="F25" i="54"/>
  <c r="AF25" i="54" s="1"/>
  <c r="M110" i="55"/>
  <c r="I87" i="54"/>
  <c r="AI87" i="54" s="1"/>
  <c r="P21" i="55"/>
  <c r="I55" i="54"/>
  <c r="AI55" i="54" s="1"/>
  <c r="E81" i="55"/>
  <c r="L74" i="55"/>
  <c r="K66" i="55"/>
  <c r="M36" i="55"/>
  <c r="I29" i="54"/>
  <c r="AI29" i="54" s="1"/>
  <c r="M76" i="55"/>
  <c r="L21" i="55"/>
  <c r="M55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C25" i="53" l="1"/>
  <c r="D25" i="53" s="1"/>
  <c r="U38" i="53"/>
  <c r="I39" i="53"/>
  <c r="F37" i="53"/>
  <c r="C23" i="53"/>
  <c r="D23" i="53" s="1"/>
  <c r="O38" i="53"/>
  <c r="I40" i="53"/>
  <c r="R37" i="53"/>
  <c r="S38" i="53"/>
  <c r="Q37" i="53"/>
  <c r="K40" i="53"/>
  <c r="N37" i="53"/>
  <c r="N38" i="53"/>
  <c r="E38" i="53"/>
  <c r="F38" i="53"/>
  <c r="G38" i="53"/>
  <c r="N39" i="53"/>
  <c r="E75" i="50"/>
  <c r="K20" i="50" s="1"/>
  <c r="R39" i="53"/>
  <c r="O39" i="53"/>
  <c r="E37" i="53"/>
  <c r="O37" i="53"/>
  <c r="C31" i="53"/>
  <c r="D31" i="53" s="1"/>
  <c r="C16" i="53"/>
  <c r="D16" i="53" s="1"/>
  <c r="L37" i="53"/>
  <c r="C22" i="53"/>
  <c r="D22" i="53" s="1"/>
  <c r="R38" i="53"/>
  <c r="C32" i="53"/>
  <c r="D32" i="53" s="1"/>
  <c r="W39" i="53"/>
  <c r="C19" i="53"/>
  <c r="D19" i="53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C20" i="52"/>
  <c r="W37" i="53"/>
  <c r="W38" i="53"/>
  <c r="E83" i="50"/>
  <c r="S19" i="50" s="1"/>
  <c r="Z16" i="53"/>
  <c r="AD16" i="53"/>
  <c r="AE32" i="53"/>
  <c r="Y23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AE22" i="53"/>
  <c r="Z25" i="53"/>
  <c r="AB25" i="53"/>
  <c r="AA23" i="53"/>
  <c r="Z32" i="53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C24" i="53"/>
  <c r="D24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K38" i="53"/>
  <c r="T37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C29" i="53"/>
  <c r="D29" i="53" s="1"/>
  <c r="X37" i="53"/>
  <c r="H40" i="53"/>
  <c r="G40" i="53"/>
  <c r="L40" i="53"/>
  <c r="V40" i="53"/>
  <c r="S40" i="53"/>
  <c r="C36" i="53"/>
  <c r="D36" i="53" s="1"/>
  <c r="C14" i="53"/>
  <c r="D14" i="53" s="1"/>
  <c r="E40" i="53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C19" i="55"/>
  <c r="D19" i="55" s="1"/>
  <c r="G20" i="54"/>
  <c r="AG20" i="54" s="1"/>
  <c r="F84" i="54"/>
  <c r="AF84" i="54" s="1"/>
  <c r="J66" i="51"/>
  <c r="S66" i="51" s="1"/>
  <c r="K115" i="55"/>
  <c r="K114" i="55"/>
  <c r="C60" i="54"/>
  <c r="AC60" i="54" s="1"/>
  <c r="J60" i="54"/>
  <c r="AJ60" i="54" s="1"/>
  <c r="K60" i="54"/>
  <c r="AK60" i="54" s="1"/>
  <c r="D72" i="54"/>
  <c r="AD72" i="54" s="1"/>
  <c r="C37" i="55"/>
  <c r="D37" i="55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99" i="55"/>
  <c r="D99" i="55" s="1"/>
  <c r="C47" i="55"/>
  <c r="D47" i="55" s="1"/>
  <c r="C65" i="54"/>
  <c r="AC65" i="54" s="1"/>
  <c r="J65" i="54"/>
  <c r="AJ65" i="54" s="1"/>
  <c r="K65" i="54"/>
  <c r="AK65" i="54" s="1"/>
  <c r="C22" i="55"/>
  <c r="D22" i="55" s="1"/>
  <c r="F20" i="54"/>
  <c r="AF20" i="54" s="1"/>
  <c r="C43" i="55"/>
  <c r="D43" i="55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C45" i="55"/>
  <c r="D45" i="55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67" i="55"/>
  <c r="D67" i="55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52" i="55"/>
  <c r="D52" i="55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J115" i="55"/>
  <c r="J114" i="55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40" i="55"/>
  <c r="D40" i="55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N116" i="55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C84" i="55"/>
  <c r="D84" i="55" s="1"/>
  <c r="C24" i="55"/>
  <c r="D2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F115" i="55"/>
  <c r="F114" i="55"/>
  <c r="G36" i="54"/>
  <c r="AG36" i="54" s="1"/>
  <c r="G110" i="54"/>
  <c r="G109" i="54"/>
  <c r="E65" i="51"/>
  <c r="N65" i="51" s="1"/>
  <c r="G115" i="55"/>
  <c r="G114" i="55"/>
  <c r="C111" i="55"/>
  <c r="D111" i="55" s="1"/>
  <c r="N113" i="55"/>
  <c r="H75" i="51"/>
  <c r="Q75" i="51" s="1"/>
  <c r="C21" i="54"/>
  <c r="AC21" i="54" s="1"/>
  <c r="J21" i="54"/>
  <c r="AJ21" i="54" s="1"/>
  <c r="K21" i="54"/>
  <c r="AK21" i="54" s="1"/>
  <c r="I115" i="55"/>
  <c r="I114" i="55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G116" i="55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C39" i="55"/>
  <c r="D39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4" i="55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P115" i="55"/>
  <c r="P114" i="55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C17" i="55"/>
  <c r="D17" i="55" s="1"/>
  <c r="E64" i="51"/>
  <c r="N64" i="51" s="1"/>
  <c r="F88" i="54"/>
  <c r="AF88" i="54" s="1"/>
  <c r="L113" i="55"/>
  <c r="H48" i="54"/>
  <c r="AH48" i="54" s="1"/>
  <c r="D60" i="54"/>
  <c r="AD60" i="54" s="1"/>
  <c r="H65" i="51"/>
  <c r="Q65" i="51" s="1"/>
  <c r="C103" i="55"/>
  <c r="D103" i="55" s="1"/>
  <c r="C82" i="55"/>
  <c r="D82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L116" i="55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AE16" i="53"/>
  <c r="G74" i="51"/>
  <c r="P74" i="51" s="1"/>
  <c r="D20" i="54"/>
  <c r="AD20" i="54" s="1"/>
  <c r="C30" i="55"/>
  <c r="D30" i="55" s="1"/>
  <c r="C25" i="55"/>
  <c r="D25" i="55" s="1"/>
  <c r="O114" i="55"/>
  <c r="O115" i="55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I113" i="55"/>
  <c r="AB16" i="53" l="1"/>
  <c r="E62" i="50"/>
  <c r="C16" i="50" s="1"/>
  <c r="C35" i="53"/>
  <c r="D35" i="53" s="1"/>
  <c r="AE23" i="53"/>
  <c r="Q39" i="53"/>
  <c r="F76" i="51"/>
  <c r="O76" i="51" s="1"/>
  <c r="AE31" i="53"/>
  <c r="AE19" i="53"/>
  <c r="E64" i="50"/>
  <c r="C18" i="50" s="1"/>
  <c r="E61" i="50"/>
  <c r="C15" i="50" s="1"/>
  <c r="S5" i="51"/>
  <c r="Y31" i="53"/>
  <c r="AB31" i="53"/>
  <c r="AE25" i="53"/>
  <c r="AC31" i="53"/>
  <c r="E72" i="50"/>
  <c r="K17" i="50" s="1"/>
  <c r="E73" i="50"/>
  <c r="K18" i="50" s="1"/>
  <c r="AC23" i="53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AA31" i="53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E71" i="50"/>
  <c r="K16" i="50" s="1"/>
  <c r="H71" i="50"/>
  <c r="N16" i="50" s="1"/>
  <c r="J71" i="50"/>
  <c r="P16" i="50" s="1"/>
  <c r="I71" i="50"/>
  <c r="O16" i="50" s="1"/>
  <c r="H61" i="50"/>
  <c r="F15" i="50" s="1"/>
  <c r="J72" i="50"/>
  <c r="P17" i="50" s="1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0" i="53"/>
  <c r="AE35" i="53"/>
  <c r="AE28" i="53"/>
  <c r="AB23" i="53"/>
  <c r="AE15" i="53"/>
  <c r="AE14" i="53"/>
  <c r="T40" i="53"/>
  <c r="AE29" i="53"/>
  <c r="W40" i="53"/>
  <c r="AE20" i="53"/>
  <c r="I37" i="53"/>
  <c r="AE17" i="53"/>
  <c r="AE24" i="53"/>
  <c r="AE26" i="53"/>
  <c r="AE34" i="53"/>
  <c r="AD23" i="53"/>
  <c r="AD31" i="53"/>
  <c r="AB22" i="53"/>
  <c r="Z19" i="53"/>
  <c r="AB32" i="53"/>
  <c r="AE13" i="53"/>
  <c r="O40" i="53"/>
  <c r="P40" i="53"/>
  <c r="U40" i="53"/>
  <c r="H37" i="53"/>
  <c r="S37" i="53"/>
  <c r="AE33" i="53"/>
  <c r="J40" i="53"/>
  <c r="AD22" i="53"/>
  <c r="AB19" i="53"/>
  <c r="AD32" i="53"/>
  <c r="AD25" i="53"/>
  <c r="AE36" i="53"/>
  <c r="M40" i="53"/>
  <c r="G37" i="53"/>
  <c r="AE18" i="53"/>
  <c r="Z31" i="53"/>
  <c r="Z22" i="53"/>
  <c r="AD19" i="53"/>
  <c r="AC15" i="53"/>
  <c r="AA15" i="53"/>
  <c r="Y15" i="53"/>
  <c r="AD13" i="53"/>
  <c r="Z13" i="53"/>
  <c r="AB13" i="53"/>
  <c r="AD29" i="53"/>
  <c r="AB29" i="53"/>
  <c r="Z29" i="53"/>
  <c r="Y21" i="53"/>
  <c r="AB21" i="53"/>
  <c r="AD21" i="53"/>
  <c r="Z18" i="53"/>
  <c r="AD18" i="53"/>
  <c r="AB18" i="53"/>
  <c r="AB20" i="53"/>
  <c r="AA17" i="53"/>
  <c r="AC17" i="53"/>
  <c r="Y17" i="53"/>
  <c r="Z30" i="53"/>
  <c r="AC30" i="53"/>
  <c r="AD35" i="53"/>
  <c r="AB35" i="53"/>
  <c r="AB27" i="53"/>
  <c r="Y14" i="53"/>
  <c r="AD14" i="53"/>
  <c r="AA14" i="53"/>
  <c r="AB24" i="53"/>
  <c r="Y34" i="53"/>
  <c r="AC34" i="53"/>
  <c r="AB34" i="53"/>
  <c r="Y26" i="53"/>
  <c r="AC26" i="53"/>
  <c r="AA26" i="53"/>
  <c r="K22" i="46"/>
  <c r="E12" i="50"/>
  <c r="AG40" i="53"/>
  <c r="C40" i="53"/>
  <c r="AF40" i="53"/>
  <c r="AC21" i="53"/>
  <c r="J75" i="51"/>
  <c r="S75" i="51" s="1"/>
  <c r="C34" i="52"/>
  <c r="AC34" i="52" s="1"/>
  <c r="I19" i="52"/>
  <c r="AI19" i="52" s="1"/>
  <c r="C21" i="52"/>
  <c r="AC21" i="52" s="1"/>
  <c r="AC22" i="53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AA25" i="53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AC16" i="53"/>
  <c r="E19" i="52"/>
  <c r="AE19" i="52" s="1"/>
  <c r="AA34" i="53"/>
  <c r="J78" i="51"/>
  <c r="S78" i="51" s="1"/>
  <c r="C25" i="52"/>
  <c r="AC25" i="52" s="1"/>
  <c r="C29" i="52"/>
  <c r="AC29" i="52" s="1"/>
  <c r="C115" i="55"/>
  <c r="C114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Z23" i="53" l="1"/>
  <c r="Z35" i="53"/>
  <c r="AD17" i="53"/>
  <c r="Z14" i="53"/>
  <c r="AD15" i="53"/>
  <c r="Z17" i="53"/>
  <c r="Z15" i="53"/>
  <c r="AB17" i="53"/>
  <c r="AB14" i="53"/>
  <c r="AB15" i="53"/>
  <c r="H63" i="50"/>
  <c r="F17" i="50" s="1"/>
  <c r="AE27" i="53"/>
  <c r="I62" i="50"/>
  <c r="G16" i="50" s="1"/>
  <c r="H72" i="50"/>
  <c r="N17" i="50" s="1"/>
  <c r="H70" i="50"/>
  <c r="N15" i="50" s="1"/>
  <c r="J70" i="50"/>
  <c r="P15" i="50" s="1"/>
  <c r="J61" i="50"/>
  <c r="H15" i="50" s="1"/>
  <c r="I63" i="50"/>
  <c r="G17" i="50" s="1"/>
  <c r="T12" i="51"/>
  <c r="J62" i="50"/>
  <c r="H16" i="50" s="1"/>
  <c r="H62" i="50"/>
  <c r="F16" i="50" s="1"/>
  <c r="I61" i="50"/>
  <c r="G15" i="50" s="1"/>
  <c r="I70" i="50"/>
  <c r="O15" i="50" s="1"/>
  <c r="J69" i="50"/>
  <c r="P14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AE39" i="53"/>
  <c r="C39" i="53"/>
  <c r="AE37" i="53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37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H59" i="50"/>
  <c r="F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E77" i="50"/>
  <c r="S13" i="50" s="1"/>
  <c r="K18" i="52"/>
  <c r="AK18" i="52" s="1"/>
  <c r="J12" i="52"/>
  <c r="J111" i="54"/>
  <c r="K19" i="52"/>
  <c r="AK19" i="52" s="1"/>
  <c r="K12" i="52"/>
  <c r="E82" i="51"/>
  <c r="N82" i="51" s="1"/>
  <c r="I77" i="50" l="1"/>
  <c r="W13" i="50" s="1"/>
  <c r="Z37" i="53"/>
  <c r="I79" i="50"/>
  <c r="W15" i="50" s="1"/>
  <c r="H79" i="50"/>
  <c r="V15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B39" i="53"/>
  <c r="AA39" i="53"/>
  <c r="H65" i="50"/>
  <c r="F19" i="50" s="1"/>
  <c r="AD38" i="53"/>
  <c r="AC38" i="53"/>
  <c r="AD39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H58" i="50" l="1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<sst xmlns="http://schemas.openxmlformats.org/spreadsheetml/2006/main" count="830" uniqueCount="107">
  <si>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</si>
  <si>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</si>
  <si>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</si>
  <si>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</si>
  <si>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</si>
  <si>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</si>
  <si>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</si>
  <si>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</si>
  <si>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</si>
  <si>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</si>
  <si>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</si>
  <si>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</si>
  <si>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</si>
  <si>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</si>
  <si>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</si>
  <si>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</si>
  <si>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</si>
  <si>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</si>
  <si>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</si>
  <si>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</si>
  <si>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</si>
  <si>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</si>
  <si>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</si>
  <si>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</si>
  <si>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</si>
  <si>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</si>
  <si>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</si>
  <si>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</si>
  <si>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</si>
  <si>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</si>
  <si>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</si>
  <si>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</si>
  <si>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</si>
  <si>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</si>
  <si>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</si>
  <si>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</si>
  <si>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</si>
  <si>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</si>
  <si>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</si>
  <si>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</si>
  <si>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</si>
  <si>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</si>
  <si>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</si>
  <si>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</si>
  <si>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</si>
  <si>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</si>
  <si>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</si>
  <si>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</si>
  <si>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</si>
  <si>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</si>
  <si>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</si>
  <si>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</si>
  <si>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</si>
  <si>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</si>
  <si>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</si>
  <si>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</si>
  <si>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</si>
  <si>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</si>
  <si>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</si>
  <si>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</si>
  <si>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</si>
  <si>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</si>
  <si>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</si>
  <si>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</si>
  <si>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</si>
  <si>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</si>
  <si>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</si>
  <si>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</si>
  <si>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</si>
  <si>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</si>
  <si>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</si>
  <si>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</si>
  <si>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</si>
  <si>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</si>
  <si>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</si>
  <si>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</si>
  <si>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</si>
  <si>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</si>
  <si>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</si>
  <si>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</si>
  <si>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</si>
  <si>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</si>
  <si>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</si>
  <si>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</si>
  <si>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</si>
  <si>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</si>
  <si>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</si>
  <si>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</si>
  <si>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</si>
  <si>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</si>
  <si>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</si>
  <si>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</si>
  <si>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</si>
  <si>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</si>
  <si>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</si>
  <si>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</si>
  <si>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</si>
  <si>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</si>
  <si>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</si>
  <si>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</si>
  <si>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</si>
  <si>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</si>
  <si>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-</t>
  </si>
  <si>
    <t>Jacobs UK Ltd</t>
  </si>
  <si>
    <t>4007-MID Bath</t>
  </si>
  <si>
    <t>23 - Beckford Rd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</si>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</sst>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4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Fill="1" applyAlignment="1">
      <alignment horizontal="center"/>
    </xf>
    <xf numFmtId="0" fontId="28" fillId="12" borderId="0" xfId="3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horizontal="right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4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26</c:v>
                </c:pt>
                <c:pt idx="1">
                  <c:v>22</c:v>
                </c:pt>
                <c:pt idx="2">
                  <c:v>9</c:v>
                </c:pt>
                <c:pt idx="3">
                  <c:v>14</c:v>
                </c:pt>
                <c:pt idx="4">
                  <c:v>39</c:v>
                </c:pt>
                <c:pt idx="5">
                  <c:v>61</c:v>
                </c:pt>
                <c:pt idx="6">
                  <c:v>172</c:v>
                </c:pt>
                <c:pt idx="7">
                  <c:v>403</c:v>
                </c:pt>
                <c:pt idx="8">
                  <c:v>551</c:v>
                </c:pt>
                <c:pt idx="9">
                  <c:v>398</c:v>
                </c:pt>
                <c:pt idx="10">
                  <c:v>348</c:v>
                </c:pt>
                <c:pt idx="11">
                  <c:v>334</c:v>
                </c:pt>
                <c:pt idx="12">
                  <c:v>347</c:v>
                </c:pt>
                <c:pt idx="13">
                  <c:v>303</c:v>
                </c:pt>
                <c:pt idx="14">
                  <c:v>334</c:v>
                </c:pt>
                <c:pt idx="15">
                  <c:v>374</c:v>
                </c:pt>
                <c:pt idx="16">
                  <c:v>332</c:v>
                </c:pt>
                <c:pt idx="17">
                  <c:v>388</c:v>
                </c:pt>
                <c:pt idx="18">
                  <c:v>264</c:v>
                </c:pt>
                <c:pt idx="19">
                  <c:v>186</c:v>
                </c:pt>
                <c:pt idx="20">
                  <c:v>116</c:v>
                </c:pt>
                <c:pt idx="21">
                  <c:v>79</c:v>
                </c:pt>
                <c:pt idx="22">
                  <c:v>49</c:v>
                </c:pt>
                <c:pt idx="23">
                  <c:v>40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23</c:v>
                </c:pt>
                <c:pt idx="1">
                  <c:v>22</c:v>
                </c:pt>
                <c:pt idx="2">
                  <c:v>22</c:v>
                </c:pt>
                <c:pt idx="3">
                  <c:v>18</c:v>
                </c:pt>
                <c:pt idx="4">
                  <c:v>29</c:v>
                </c:pt>
                <c:pt idx="5">
                  <c:v>64</c:v>
                </c:pt>
                <c:pt idx="6">
                  <c:v>167</c:v>
                </c:pt>
                <c:pt idx="7">
                  <c:v>436</c:v>
                </c:pt>
                <c:pt idx="8">
                  <c:v>556</c:v>
                </c:pt>
                <c:pt idx="9">
                  <c:v>392</c:v>
                </c:pt>
                <c:pt idx="10">
                  <c:v>302</c:v>
                </c:pt>
                <c:pt idx="11">
                  <c:v>319</c:v>
                </c:pt>
                <c:pt idx="12">
                  <c:v>313</c:v>
                </c:pt>
                <c:pt idx="13">
                  <c:v>312</c:v>
                </c:pt>
                <c:pt idx="14">
                  <c:v>321</c:v>
                </c:pt>
                <c:pt idx="15">
                  <c:v>415</c:v>
                </c:pt>
                <c:pt idx="16">
                  <c:v>368</c:v>
                </c:pt>
                <c:pt idx="17">
                  <c:v>398</c:v>
                </c:pt>
                <c:pt idx="18">
                  <c:v>371</c:v>
                </c:pt>
                <c:pt idx="19">
                  <c:v>200</c:v>
                </c:pt>
                <c:pt idx="20">
                  <c:v>169</c:v>
                </c:pt>
                <c:pt idx="21">
                  <c:v>81</c:v>
                </c:pt>
                <c:pt idx="22">
                  <c:v>60</c:v>
                </c:pt>
                <c:pt idx="23">
                  <c:v>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36</c:v>
                </c:pt>
                <c:pt idx="1">
                  <c:v>16</c:v>
                </c:pt>
                <c:pt idx="2">
                  <c:v>22</c:v>
                </c:pt>
                <c:pt idx="3">
                  <c:v>21</c:v>
                </c:pt>
                <c:pt idx="4">
                  <c:v>32</c:v>
                </c:pt>
                <c:pt idx="5">
                  <c:v>56</c:v>
                </c:pt>
                <c:pt idx="6">
                  <c:v>173</c:v>
                </c:pt>
                <c:pt idx="7">
                  <c:v>384</c:v>
                </c:pt>
                <c:pt idx="8">
                  <c:v>483</c:v>
                </c:pt>
                <c:pt idx="9">
                  <c:v>431</c:v>
                </c:pt>
                <c:pt idx="10">
                  <c:v>377</c:v>
                </c:pt>
                <c:pt idx="11">
                  <c:v>332</c:v>
                </c:pt>
                <c:pt idx="12">
                  <c:v>327</c:v>
                </c:pt>
                <c:pt idx="13">
                  <c:v>320</c:v>
                </c:pt>
                <c:pt idx="14">
                  <c:v>361</c:v>
                </c:pt>
                <c:pt idx="15">
                  <c:v>381</c:v>
                </c:pt>
                <c:pt idx="16">
                  <c:v>425</c:v>
                </c:pt>
                <c:pt idx="17">
                  <c:v>408</c:v>
                </c:pt>
                <c:pt idx="18">
                  <c:v>357</c:v>
                </c:pt>
                <c:pt idx="19">
                  <c:v>208</c:v>
                </c:pt>
                <c:pt idx="20">
                  <c:v>169</c:v>
                </c:pt>
                <c:pt idx="21">
                  <c:v>100</c:v>
                </c:pt>
                <c:pt idx="22">
                  <c:v>69</c:v>
                </c:pt>
                <c:pt idx="23">
                  <c:v>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26</c:v>
                </c:pt>
                <c:pt idx="1">
                  <c:v>32</c:v>
                </c:pt>
                <c:pt idx="2">
                  <c:v>19</c:v>
                </c:pt>
                <c:pt idx="3">
                  <c:v>27</c:v>
                </c:pt>
                <c:pt idx="4">
                  <c:v>36</c:v>
                </c:pt>
                <c:pt idx="5">
                  <c:v>60</c:v>
                </c:pt>
                <c:pt idx="6">
                  <c:v>152</c:v>
                </c:pt>
                <c:pt idx="7">
                  <c:v>396</c:v>
                </c:pt>
                <c:pt idx="8">
                  <c:v>568</c:v>
                </c:pt>
                <c:pt idx="9">
                  <c:v>447</c:v>
                </c:pt>
                <c:pt idx="10">
                  <c:v>339</c:v>
                </c:pt>
                <c:pt idx="11">
                  <c:v>300</c:v>
                </c:pt>
                <c:pt idx="12">
                  <c:v>290</c:v>
                </c:pt>
                <c:pt idx="13">
                  <c:v>309</c:v>
                </c:pt>
                <c:pt idx="14">
                  <c:v>365</c:v>
                </c:pt>
                <c:pt idx="15">
                  <c:v>397</c:v>
                </c:pt>
                <c:pt idx="16">
                  <c:v>402</c:v>
                </c:pt>
                <c:pt idx="17">
                  <c:v>469</c:v>
                </c:pt>
                <c:pt idx="18">
                  <c:v>345</c:v>
                </c:pt>
                <c:pt idx="19">
                  <c:v>206</c:v>
                </c:pt>
                <c:pt idx="20">
                  <c:v>139</c:v>
                </c:pt>
                <c:pt idx="21">
                  <c:v>108</c:v>
                </c:pt>
                <c:pt idx="22">
                  <c:v>74</c:v>
                </c:pt>
                <c:pt idx="23">
                  <c:v>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39</c:v>
                </c:pt>
                <c:pt idx="1">
                  <c:v>28</c:v>
                </c:pt>
                <c:pt idx="2">
                  <c:v>21</c:v>
                </c:pt>
                <c:pt idx="3">
                  <c:v>16</c:v>
                </c:pt>
                <c:pt idx="4">
                  <c:v>34</c:v>
                </c:pt>
                <c:pt idx="5">
                  <c:v>52</c:v>
                </c:pt>
                <c:pt idx="6">
                  <c:v>135</c:v>
                </c:pt>
                <c:pt idx="7">
                  <c:v>347</c:v>
                </c:pt>
                <c:pt idx="8">
                  <c:v>509</c:v>
                </c:pt>
                <c:pt idx="9">
                  <c:v>388</c:v>
                </c:pt>
                <c:pt idx="10">
                  <c:v>370</c:v>
                </c:pt>
                <c:pt idx="11">
                  <c:v>316</c:v>
                </c:pt>
                <c:pt idx="12">
                  <c:v>362</c:v>
                </c:pt>
                <c:pt idx="13">
                  <c:v>347</c:v>
                </c:pt>
                <c:pt idx="14">
                  <c:v>343</c:v>
                </c:pt>
                <c:pt idx="15">
                  <c:v>397</c:v>
                </c:pt>
                <c:pt idx="16">
                  <c:v>377</c:v>
                </c:pt>
                <c:pt idx="17">
                  <c:v>324</c:v>
                </c:pt>
                <c:pt idx="18">
                  <c:v>307</c:v>
                </c:pt>
                <c:pt idx="19">
                  <c:v>231</c:v>
                </c:pt>
                <c:pt idx="20">
                  <c:v>130</c:v>
                </c:pt>
                <c:pt idx="21">
                  <c:v>101</c:v>
                </c:pt>
                <c:pt idx="22">
                  <c:v>85</c:v>
                </c:pt>
                <c:pt idx="23">
                  <c:v>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33</c:v>
                </c:pt>
                <c:pt idx="1">
                  <c:v>38</c:v>
                </c:pt>
                <c:pt idx="2">
                  <c:v>24</c:v>
                </c:pt>
                <c:pt idx="3">
                  <c:v>21</c:v>
                </c:pt>
                <c:pt idx="4">
                  <c:v>19</c:v>
                </c:pt>
                <c:pt idx="5">
                  <c:v>40</c:v>
                </c:pt>
                <c:pt idx="6">
                  <c:v>49</c:v>
                </c:pt>
                <c:pt idx="7">
                  <c:v>99</c:v>
                </c:pt>
                <c:pt idx="8">
                  <c:v>186</c:v>
                </c:pt>
                <c:pt idx="9">
                  <c:v>237</c:v>
                </c:pt>
                <c:pt idx="10">
                  <c:v>285</c:v>
                </c:pt>
                <c:pt idx="11">
                  <c:v>274</c:v>
                </c:pt>
                <c:pt idx="12">
                  <c:v>334</c:v>
                </c:pt>
                <c:pt idx="13">
                  <c:v>315</c:v>
                </c:pt>
                <c:pt idx="14">
                  <c:v>385</c:v>
                </c:pt>
                <c:pt idx="15">
                  <c:v>352</c:v>
                </c:pt>
                <c:pt idx="16">
                  <c:v>319</c:v>
                </c:pt>
                <c:pt idx="17">
                  <c:v>362</c:v>
                </c:pt>
                <c:pt idx="18">
                  <c:v>303</c:v>
                </c:pt>
                <c:pt idx="19">
                  <c:v>200</c:v>
                </c:pt>
                <c:pt idx="20">
                  <c:v>118</c:v>
                </c:pt>
                <c:pt idx="21">
                  <c:v>110</c:v>
                </c:pt>
                <c:pt idx="22">
                  <c:v>93</c:v>
                </c:pt>
                <c:pt idx="23">
                  <c:v>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41</c:v>
                </c:pt>
                <c:pt idx="1">
                  <c:v>33</c:v>
                </c:pt>
                <c:pt idx="2">
                  <c:v>21</c:v>
                </c:pt>
                <c:pt idx="3">
                  <c:v>9</c:v>
                </c:pt>
                <c:pt idx="4">
                  <c:v>16</c:v>
                </c:pt>
                <c:pt idx="5">
                  <c:v>18</c:v>
                </c:pt>
                <c:pt idx="6">
                  <c:v>27</c:v>
                </c:pt>
                <c:pt idx="7">
                  <c:v>60</c:v>
                </c:pt>
                <c:pt idx="8">
                  <c:v>95</c:v>
                </c:pt>
                <c:pt idx="9">
                  <c:v>214</c:v>
                </c:pt>
                <c:pt idx="10">
                  <c:v>286</c:v>
                </c:pt>
                <c:pt idx="11">
                  <c:v>287</c:v>
                </c:pt>
                <c:pt idx="12">
                  <c:v>380</c:v>
                </c:pt>
                <c:pt idx="13">
                  <c:v>322</c:v>
                </c:pt>
                <c:pt idx="14">
                  <c:v>301</c:v>
                </c:pt>
                <c:pt idx="15">
                  <c:v>328</c:v>
                </c:pt>
                <c:pt idx="16">
                  <c:v>327</c:v>
                </c:pt>
                <c:pt idx="17">
                  <c:v>302</c:v>
                </c:pt>
                <c:pt idx="18">
                  <c:v>211</c:v>
                </c:pt>
                <c:pt idx="19">
                  <c:v>148</c:v>
                </c:pt>
                <c:pt idx="20">
                  <c:v>115</c:v>
                </c:pt>
                <c:pt idx="21">
                  <c:v>85</c:v>
                </c:pt>
                <c:pt idx="22">
                  <c:v>53</c:v>
                </c:pt>
                <c:pt idx="23">
                  <c:v>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13</c:v>
                </c:pt>
                <c:pt idx="1">
                  <c:v>13</c:v>
                </c:pt>
                <c:pt idx="2">
                  <c:v>8</c:v>
                </c:pt>
                <c:pt idx="3">
                  <c:v>10</c:v>
                </c:pt>
                <c:pt idx="4">
                  <c:v>34</c:v>
                </c:pt>
                <c:pt idx="5">
                  <c:v>68</c:v>
                </c:pt>
                <c:pt idx="6">
                  <c:v>125</c:v>
                </c:pt>
                <c:pt idx="7">
                  <c:v>242</c:v>
                </c:pt>
                <c:pt idx="8">
                  <c:v>337</c:v>
                </c:pt>
                <c:pt idx="9">
                  <c:v>304</c:v>
                </c:pt>
                <c:pt idx="10">
                  <c:v>253</c:v>
                </c:pt>
                <c:pt idx="11">
                  <c:v>286</c:v>
                </c:pt>
                <c:pt idx="12">
                  <c:v>285</c:v>
                </c:pt>
                <c:pt idx="13">
                  <c:v>248</c:v>
                </c:pt>
                <c:pt idx="14">
                  <c:v>247</c:v>
                </c:pt>
                <c:pt idx="15">
                  <c:v>224</c:v>
                </c:pt>
                <c:pt idx="16">
                  <c:v>108</c:v>
                </c:pt>
                <c:pt idx="17">
                  <c:v>202</c:v>
                </c:pt>
                <c:pt idx="18">
                  <c:v>191</c:v>
                </c:pt>
                <c:pt idx="19">
                  <c:v>142</c:v>
                </c:pt>
                <c:pt idx="20">
                  <c:v>107</c:v>
                </c:pt>
                <c:pt idx="21">
                  <c:v>91</c:v>
                </c:pt>
                <c:pt idx="22">
                  <c:v>46</c:v>
                </c:pt>
                <c:pt idx="23">
                  <c:v>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10</c:v>
                </c:pt>
                <c:pt idx="1">
                  <c:v>14</c:v>
                </c:pt>
                <c:pt idx="2">
                  <c:v>18</c:v>
                </c:pt>
                <c:pt idx="3">
                  <c:v>21</c:v>
                </c:pt>
                <c:pt idx="4">
                  <c:v>33</c:v>
                </c:pt>
                <c:pt idx="5">
                  <c:v>52</c:v>
                </c:pt>
                <c:pt idx="6">
                  <c:v>142</c:v>
                </c:pt>
                <c:pt idx="7">
                  <c:v>229</c:v>
                </c:pt>
                <c:pt idx="8">
                  <c:v>318</c:v>
                </c:pt>
                <c:pt idx="9">
                  <c:v>273</c:v>
                </c:pt>
                <c:pt idx="10">
                  <c:v>243</c:v>
                </c:pt>
                <c:pt idx="11">
                  <c:v>253</c:v>
                </c:pt>
                <c:pt idx="12">
                  <c:v>246</c:v>
                </c:pt>
                <c:pt idx="13">
                  <c:v>244</c:v>
                </c:pt>
                <c:pt idx="14">
                  <c:v>271</c:v>
                </c:pt>
                <c:pt idx="15">
                  <c:v>261</c:v>
                </c:pt>
                <c:pt idx="16">
                  <c:v>247</c:v>
                </c:pt>
                <c:pt idx="17">
                  <c:v>212</c:v>
                </c:pt>
                <c:pt idx="18">
                  <c:v>242</c:v>
                </c:pt>
                <c:pt idx="19">
                  <c:v>187</c:v>
                </c:pt>
                <c:pt idx="20">
                  <c:v>136</c:v>
                </c:pt>
                <c:pt idx="21">
                  <c:v>81</c:v>
                </c:pt>
                <c:pt idx="22">
                  <c:v>47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21</c:v>
                </c:pt>
                <c:pt idx="1">
                  <c:v>18</c:v>
                </c:pt>
                <c:pt idx="2">
                  <c:v>15</c:v>
                </c:pt>
                <c:pt idx="3">
                  <c:v>21</c:v>
                </c:pt>
                <c:pt idx="4">
                  <c:v>29</c:v>
                </c:pt>
                <c:pt idx="5">
                  <c:v>59</c:v>
                </c:pt>
                <c:pt idx="6">
                  <c:v>141</c:v>
                </c:pt>
                <c:pt idx="7">
                  <c:v>222</c:v>
                </c:pt>
                <c:pt idx="8">
                  <c:v>318</c:v>
                </c:pt>
                <c:pt idx="9">
                  <c:v>304</c:v>
                </c:pt>
                <c:pt idx="10">
                  <c:v>266</c:v>
                </c:pt>
                <c:pt idx="11">
                  <c:v>284</c:v>
                </c:pt>
                <c:pt idx="12">
                  <c:v>237</c:v>
                </c:pt>
                <c:pt idx="13">
                  <c:v>264</c:v>
                </c:pt>
                <c:pt idx="14">
                  <c:v>230</c:v>
                </c:pt>
                <c:pt idx="15">
                  <c:v>271</c:v>
                </c:pt>
                <c:pt idx="16">
                  <c:v>208</c:v>
                </c:pt>
                <c:pt idx="17">
                  <c:v>241</c:v>
                </c:pt>
                <c:pt idx="18">
                  <c:v>226</c:v>
                </c:pt>
                <c:pt idx="19">
                  <c:v>193</c:v>
                </c:pt>
                <c:pt idx="20">
                  <c:v>129</c:v>
                </c:pt>
                <c:pt idx="21">
                  <c:v>86</c:v>
                </c:pt>
                <c:pt idx="22">
                  <c:v>57</c:v>
                </c:pt>
                <c:pt idx="23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21</c:v>
                </c:pt>
                <c:pt idx="1">
                  <c:v>25</c:v>
                </c:pt>
                <c:pt idx="2">
                  <c:v>12</c:v>
                </c:pt>
                <c:pt idx="3">
                  <c:v>23</c:v>
                </c:pt>
                <c:pt idx="4">
                  <c:v>32</c:v>
                </c:pt>
                <c:pt idx="5">
                  <c:v>58</c:v>
                </c:pt>
                <c:pt idx="6">
                  <c:v>138</c:v>
                </c:pt>
                <c:pt idx="7">
                  <c:v>232</c:v>
                </c:pt>
                <c:pt idx="8">
                  <c:v>338</c:v>
                </c:pt>
                <c:pt idx="9">
                  <c:v>282</c:v>
                </c:pt>
                <c:pt idx="10">
                  <c:v>256</c:v>
                </c:pt>
                <c:pt idx="11">
                  <c:v>248</c:v>
                </c:pt>
                <c:pt idx="12">
                  <c:v>258</c:v>
                </c:pt>
                <c:pt idx="13">
                  <c:v>251</c:v>
                </c:pt>
                <c:pt idx="14">
                  <c:v>245</c:v>
                </c:pt>
                <c:pt idx="15">
                  <c:v>265</c:v>
                </c:pt>
                <c:pt idx="16">
                  <c:v>227</c:v>
                </c:pt>
                <c:pt idx="17">
                  <c:v>244</c:v>
                </c:pt>
                <c:pt idx="18">
                  <c:v>229</c:v>
                </c:pt>
                <c:pt idx="19">
                  <c:v>198</c:v>
                </c:pt>
                <c:pt idx="20">
                  <c:v>128</c:v>
                </c:pt>
                <c:pt idx="21">
                  <c:v>86</c:v>
                </c:pt>
                <c:pt idx="22">
                  <c:v>68</c:v>
                </c:pt>
                <c:pt idx="23">
                  <c:v>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26</c:v>
                </c:pt>
                <c:pt idx="1">
                  <c:v>13</c:v>
                </c:pt>
                <c:pt idx="2">
                  <c:v>20</c:v>
                </c:pt>
                <c:pt idx="3">
                  <c:v>10</c:v>
                </c:pt>
                <c:pt idx="4">
                  <c:v>22</c:v>
                </c:pt>
                <c:pt idx="5">
                  <c:v>45</c:v>
                </c:pt>
                <c:pt idx="6">
                  <c:v>107</c:v>
                </c:pt>
                <c:pt idx="7">
                  <c:v>206</c:v>
                </c:pt>
                <c:pt idx="8">
                  <c:v>270</c:v>
                </c:pt>
                <c:pt idx="9">
                  <c:v>270</c:v>
                </c:pt>
                <c:pt idx="10">
                  <c:v>294</c:v>
                </c:pt>
                <c:pt idx="11">
                  <c:v>274</c:v>
                </c:pt>
                <c:pt idx="12">
                  <c:v>226</c:v>
                </c:pt>
                <c:pt idx="13">
                  <c:v>233</c:v>
                </c:pt>
                <c:pt idx="14">
                  <c:v>258</c:v>
                </c:pt>
                <c:pt idx="15">
                  <c:v>256</c:v>
                </c:pt>
                <c:pt idx="16">
                  <c:v>179</c:v>
                </c:pt>
                <c:pt idx="17">
                  <c:v>176</c:v>
                </c:pt>
                <c:pt idx="18">
                  <c:v>236</c:v>
                </c:pt>
                <c:pt idx="19">
                  <c:v>181</c:v>
                </c:pt>
                <c:pt idx="20">
                  <c:v>122</c:v>
                </c:pt>
                <c:pt idx="21">
                  <c:v>89</c:v>
                </c:pt>
                <c:pt idx="22">
                  <c:v>66</c:v>
                </c:pt>
                <c:pt idx="23">
                  <c:v>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20</c:v>
                </c:pt>
                <c:pt idx="1">
                  <c:v>21</c:v>
                </c:pt>
                <c:pt idx="2">
                  <c:v>13</c:v>
                </c:pt>
                <c:pt idx="3">
                  <c:v>18</c:v>
                </c:pt>
                <c:pt idx="4">
                  <c:v>32</c:v>
                </c:pt>
                <c:pt idx="5">
                  <c:v>31</c:v>
                </c:pt>
                <c:pt idx="6">
                  <c:v>60</c:v>
                </c:pt>
                <c:pt idx="7">
                  <c:v>111</c:v>
                </c:pt>
                <c:pt idx="8">
                  <c:v>167</c:v>
                </c:pt>
                <c:pt idx="9">
                  <c:v>199</c:v>
                </c:pt>
                <c:pt idx="10">
                  <c:v>238</c:v>
                </c:pt>
                <c:pt idx="11">
                  <c:v>245</c:v>
                </c:pt>
                <c:pt idx="12">
                  <c:v>252</c:v>
                </c:pt>
                <c:pt idx="13">
                  <c:v>257</c:v>
                </c:pt>
                <c:pt idx="14">
                  <c:v>252</c:v>
                </c:pt>
                <c:pt idx="15">
                  <c:v>205</c:v>
                </c:pt>
                <c:pt idx="16">
                  <c:v>213</c:v>
                </c:pt>
                <c:pt idx="17">
                  <c:v>222</c:v>
                </c:pt>
                <c:pt idx="18">
                  <c:v>169</c:v>
                </c:pt>
                <c:pt idx="19">
                  <c:v>136</c:v>
                </c:pt>
                <c:pt idx="20">
                  <c:v>92</c:v>
                </c:pt>
                <c:pt idx="21">
                  <c:v>81</c:v>
                </c:pt>
                <c:pt idx="22">
                  <c:v>61</c:v>
                </c:pt>
                <c:pt idx="23">
                  <c:v>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37</c:v>
                </c:pt>
                <c:pt idx="1">
                  <c:v>19</c:v>
                </c:pt>
                <c:pt idx="2">
                  <c:v>14</c:v>
                </c:pt>
                <c:pt idx="3">
                  <c:v>19</c:v>
                </c:pt>
                <c:pt idx="4">
                  <c:v>16</c:v>
                </c:pt>
                <c:pt idx="5">
                  <c:v>22</c:v>
                </c:pt>
                <c:pt idx="6">
                  <c:v>34</c:v>
                </c:pt>
                <c:pt idx="7">
                  <c:v>68</c:v>
                </c:pt>
                <c:pt idx="8">
                  <c:v>103</c:v>
                </c:pt>
                <c:pt idx="9">
                  <c:v>242</c:v>
                </c:pt>
                <c:pt idx="10">
                  <c:v>391</c:v>
                </c:pt>
                <c:pt idx="11">
                  <c:v>258</c:v>
                </c:pt>
                <c:pt idx="12">
                  <c:v>200</c:v>
                </c:pt>
                <c:pt idx="13">
                  <c:v>227</c:v>
                </c:pt>
                <c:pt idx="14">
                  <c:v>221</c:v>
                </c:pt>
                <c:pt idx="15">
                  <c:v>268</c:v>
                </c:pt>
                <c:pt idx="16">
                  <c:v>242</c:v>
                </c:pt>
                <c:pt idx="17">
                  <c:v>205</c:v>
                </c:pt>
                <c:pt idx="18">
                  <c:v>189</c:v>
                </c:pt>
                <c:pt idx="19">
                  <c:v>158</c:v>
                </c:pt>
                <c:pt idx="20">
                  <c:v>122</c:v>
                </c:pt>
                <c:pt idx="21">
                  <c:v>64</c:v>
                </c:pt>
                <c:pt idx="22">
                  <c:v>47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1885</c:v>
                </c:pt>
                <c:pt idx="1">
                  <c:v>50921</c:v>
                </c:pt>
                <c:pt idx="2">
                  <c:v>4380</c:v>
                </c:pt>
                <c:pt idx="3">
                  <c:v>600</c:v>
                </c:pt>
                <c:pt idx="4">
                  <c:v>2324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12</c:v>
                </c:pt>
                <c:pt idx="1">
                  <c:v>11</c:v>
                </c:pt>
                <c:pt idx="2">
                  <c:v>11</c:v>
                </c:pt>
                <c:pt idx="3">
                  <c:v>5</c:v>
                </c:pt>
                <c:pt idx="4">
                  <c:v>4</c:v>
                </c:pt>
                <c:pt idx="5">
                  <c:v>13</c:v>
                </c:pt>
                <c:pt idx="6">
                  <c:v>9</c:v>
                </c:pt>
                <c:pt idx="7">
                  <c:v>9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6</c:v>
                </c:pt>
                <c:pt idx="14">
                  <c:v>3</c:v>
                </c:pt>
                <c:pt idx="15">
                  <c:v>10</c:v>
                </c:pt>
                <c:pt idx="16">
                  <c:v>10</c:v>
                </c:pt>
                <c:pt idx="17">
                  <c:v>14</c:v>
                </c:pt>
                <c:pt idx="18">
                  <c:v>21</c:v>
                </c:pt>
                <c:pt idx="19">
                  <c:v>28</c:v>
                </c:pt>
                <c:pt idx="20">
                  <c:v>26</c:v>
                </c:pt>
                <c:pt idx="21">
                  <c:v>26</c:v>
                </c:pt>
                <c:pt idx="22">
                  <c:v>33</c:v>
                </c:pt>
                <c:pt idx="23">
                  <c:v>44</c:v>
                </c:pt>
                <c:pt idx="24">
                  <c:v>40</c:v>
                </c:pt>
                <c:pt idx="25">
                  <c:v>59</c:v>
                </c:pt>
                <c:pt idx="26">
                  <c:v>86</c:v>
                </c:pt>
                <c:pt idx="27">
                  <c:v>112</c:v>
                </c:pt>
                <c:pt idx="28">
                  <c:v>116</c:v>
                </c:pt>
                <c:pt idx="29">
                  <c:v>143</c:v>
                </c:pt>
                <c:pt idx="30">
                  <c:v>187</c:v>
                </c:pt>
                <c:pt idx="31">
                  <c:v>199</c:v>
                </c:pt>
                <c:pt idx="32">
                  <c:v>206</c:v>
                </c:pt>
                <c:pt idx="33">
                  <c:v>244</c:v>
                </c:pt>
                <c:pt idx="34">
                  <c:v>226</c:v>
                </c:pt>
                <c:pt idx="35">
                  <c:v>212</c:v>
                </c:pt>
                <c:pt idx="36">
                  <c:v>189</c:v>
                </c:pt>
                <c:pt idx="37">
                  <c:v>162</c:v>
                </c:pt>
                <c:pt idx="38">
                  <c:v>178</c:v>
                </c:pt>
                <c:pt idx="39">
                  <c:v>173</c:v>
                </c:pt>
                <c:pt idx="40">
                  <c:v>144</c:v>
                </c:pt>
                <c:pt idx="41">
                  <c:v>140</c:v>
                </c:pt>
                <c:pt idx="42">
                  <c:v>151</c:v>
                </c:pt>
                <c:pt idx="43">
                  <c:v>166</c:v>
                </c:pt>
                <c:pt idx="44">
                  <c:v>150</c:v>
                </c:pt>
                <c:pt idx="45">
                  <c:v>150</c:v>
                </c:pt>
                <c:pt idx="46">
                  <c:v>144</c:v>
                </c:pt>
                <c:pt idx="47">
                  <c:v>176</c:v>
                </c:pt>
                <c:pt idx="48">
                  <c:v>161</c:v>
                </c:pt>
                <c:pt idx="49">
                  <c:v>162</c:v>
                </c:pt>
                <c:pt idx="50">
                  <c:v>158</c:v>
                </c:pt>
                <c:pt idx="51">
                  <c:v>151</c:v>
                </c:pt>
                <c:pt idx="52">
                  <c:v>125</c:v>
                </c:pt>
                <c:pt idx="53">
                  <c:v>144</c:v>
                </c:pt>
                <c:pt idx="54">
                  <c:v>140</c:v>
                </c:pt>
                <c:pt idx="55">
                  <c:v>142</c:v>
                </c:pt>
                <c:pt idx="56">
                  <c:v>136</c:v>
                </c:pt>
                <c:pt idx="57">
                  <c:v>124</c:v>
                </c:pt>
                <c:pt idx="58">
                  <c:v>158</c:v>
                </c:pt>
                <c:pt idx="59">
                  <c:v>163</c:v>
                </c:pt>
                <c:pt idx="60">
                  <c:v>163</c:v>
                </c:pt>
                <c:pt idx="61">
                  <c:v>154</c:v>
                </c:pt>
                <c:pt idx="62">
                  <c:v>151</c:v>
                </c:pt>
                <c:pt idx="63">
                  <c:v>130</c:v>
                </c:pt>
                <c:pt idx="64">
                  <c:v>144</c:v>
                </c:pt>
                <c:pt idx="65">
                  <c:v>88</c:v>
                </c:pt>
                <c:pt idx="66">
                  <c:v>94</c:v>
                </c:pt>
                <c:pt idx="67">
                  <c:v>114</c:v>
                </c:pt>
                <c:pt idx="68">
                  <c:v>142</c:v>
                </c:pt>
                <c:pt idx="69">
                  <c:v>144</c:v>
                </c:pt>
                <c:pt idx="70">
                  <c:v>158</c:v>
                </c:pt>
                <c:pt idx="71">
                  <c:v>146</c:v>
                </c:pt>
                <c:pt idx="72">
                  <c:v>117</c:v>
                </c:pt>
                <c:pt idx="73">
                  <c:v>117</c:v>
                </c:pt>
                <c:pt idx="74">
                  <c:v>112</c:v>
                </c:pt>
                <c:pt idx="75">
                  <c:v>109</c:v>
                </c:pt>
                <c:pt idx="76">
                  <c:v>110</c:v>
                </c:pt>
                <c:pt idx="77">
                  <c:v>87</c:v>
                </c:pt>
                <c:pt idx="78">
                  <c:v>68</c:v>
                </c:pt>
                <c:pt idx="79">
                  <c:v>63</c:v>
                </c:pt>
                <c:pt idx="80">
                  <c:v>57</c:v>
                </c:pt>
                <c:pt idx="81">
                  <c:v>66</c:v>
                </c:pt>
                <c:pt idx="82">
                  <c:v>43</c:v>
                </c:pt>
                <c:pt idx="83">
                  <c:v>57</c:v>
                </c:pt>
                <c:pt idx="84">
                  <c:v>42</c:v>
                </c:pt>
                <c:pt idx="85">
                  <c:v>45</c:v>
                </c:pt>
                <c:pt idx="86">
                  <c:v>40</c:v>
                </c:pt>
                <c:pt idx="87">
                  <c:v>43</c:v>
                </c:pt>
                <c:pt idx="88">
                  <c:v>36</c:v>
                </c:pt>
                <c:pt idx="89">
                  <c:v>25</c:v>
                </c:pt>
                <c:pt idx="90">
                  <c:v>19</c:v>
                </c:pt>
                <c:pt idx="91">
                  <c:v>15</c:v>
                </c:pt>
                <c:pt idx="92">
                  <c:v>26</c:v>
                </c:pt>
                <c:pt idx="93">
                  <c:v>21</c:v>
                </c:pt>
                <c:pt idx="94">
                  <c:v>14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11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11</c:v>
                </c:pt>
                <c:pt idx="6">
                  <c:v>8</c:v>
                </c:pt>
                <c:pt idx="7">
                  <c:v>11</c:v>
                </c:pt>
                <c:pt idx="8">
                  <c:v>6</c:v>
                </c:pt>
                <c:pt idx="9">
                  <c:v>14</c:v>
                </c:pt>
                <c:pt idx="10">
                  <c:v>11</c:v>
                </c:pt>
                <c:pt idx="11">
                  <c:v>9</c:v>
                </c:pt>
                <c:pt idx="12">
                  <c:v>9</c:v>
                </c:pt>
                <c:pt idx="13">
                  <c:v>11</c:v>
                </c:pt>
                <c:pt idx="14">
                  <c:v>9</c:v>
                </c:pt>
                <c:pt idx="15">
                  <c:v>10</c:v>
                </c:pt>
                <c:pt idx="16">
                  <c:v>8</c:v>
                </c:pt>
                <c:pt idx="17">
                  <c:v>21</c:v>
                </c:pt>
                <c:pt idx="18">
                  <c:v>12</c:v>
                </c:pt>
                <c:pt idx="19">
                  <c:v>21</c:v>
                </c:pt>
                <c:pt idx="20">
                  <c:v>16</c:v>
                </c:pt>
                <c:pt idx="21">
                  <c:v>29</c:v>
                </c:pt>
                <c:pt idx="22">
                  <c:v>29</c:v>
                </c:pt>
                <c:pt idx="23">
                  <c:v>42</c:v>
                </c:pt>
                <c:pt idx="24">
                  <c:v>58</c:v>
                </c:pt>
                <c:pt idx="25">
                  <c:v>64</c:v>
                </c:pt>
                <c:pt idx="26">
                  <c:v>85</c:v>
                </c:pt>
                <c:pt idx="27">
                  <c:v>102</c:v>
                </c:pt>
                <c:pt idx="28">
                  <c:v>124</c:v>
                </c:pt>
                <c:pt idx="29">
                  <c:v>165</c:v>
                </c:pt>
                <c:pt idx="30">
                  <c:v>189</c:v>
                </c:pt>
                <c:pt idx="31">
                  <c:v>187</c:v>
                </c:pt>
                <c:pt idx="32">
                  <c:v>223</c:v>
                </c:pt>
                <c:pt idx="33">
                  <c:v>203</c:v>
                </c:pt>
                <c:pt idx="34">
                  <c:v>232</c:v>
                </c:pt>
                <c:pt idx="35">
                  <c:v>216</c:v>
                </c:pt>
                <c:pt idx="36">
                  <c:v>183</c:v>
                </c:pt>
                <c:pt idx="37">
                  <c:v>189</c:v>
                </c:pt>
                <c:pt idx="38">
                  <c:v>147</c:v>
                </c:pt>
                <c:pt idx="39">
                  <c:v>146</c:v>
                </c:pt>
                <c:pt idx="40">
                  <c:v>145</c:v>
                </c:pt>
                <c:pt idx="41">
                  <c:v>133</c:v>
                </c:pt>
                <c:pt idx="42">
                  <c:v>147</c:v>
                </c:pt>
                <c:pt idx="43">
                  <c:v>120</c:v>
                </c:pt>
                <c:pt idx="44">
                  <c:v>136</c:v>
                </c:pt>
                <c:pt idx="45">
                  <c:v>132</c:v>
                </c:pt>
                <c:pt idx="46">
                  <c:v>152</c:v>
                </c:pt>
                <c:pt idx="47">
                  <c:v>152</c:v>
                </c:pt>
                <c:pt idx="48">
                  <c:v>135</c:v>
                </c:pt>
                <c:pt idx="49">
                  <c:v>135</c:v>
                </c:pt>
                <c:pt idx="50">
                  <c:v>128</c:v>
                </c:pt>
                <c:pt idx="51">
                  <c:v>161</c:v>
                </c:pt>
                <c:pt idx="52">
                  <c:v>133</c:v>
                </c:pt>
                <c:pt idx="53">
                  <c:v>144</c:v>
                </c:pt>
                <c:pt idx="54">
                  <c:v>136</c:v>
                </c:pt>
                <c:pt idx="55">
                  <c:v>143</c:v>
                </c:pt>
                <c:pt idx="56">
                  <c:v>147</c:v>
                </c:pt>
                <c:pt idx="57">
                  <c:v>137</c:v>
                </c:pt>
                <c:pt idx="58">
                  <c:v>139</c:v>
                </c:pt>
                <c:pt idx="59">
                  <c:v>169</c:v>
                </c:pt>
                <c:pt idx="60">
                  <c:v>167</c:v>
                </c:pt>
                <c:pt idx="61">
                  <c:v>166</c:v>
                </c:pt>
                <c:pt idx="62">
                  <c:v>176</c:v>
                </c:pt>
                <c:pt idx="63">
                  <c:v>167</c:v>
                </c:pt>
                <c:pt idx="64">
                  <c:v>185</c:v>
                </c:pt>
                <c:pt idx="65">
                  <c:v>147</c:v>
                </c:pt>
                <c:pt idx="66">
                  <c:v>149</c:v>
                </c:pt>
                <c:pt idx="67">
                  <c:v>134</c:v>
                </c:pt>
                <c:pt idx="68">
                  <c:v>148</c:v>
                </c:pt>
                <c:pt idx="69">
                  <c:v>137</c:v>
                </c:pt>
                <c:pt idx="70">
                  <c:v>166</c:v>
                </c:pt>
                <c:pt idx="71">
                  <c:v>159</c:v>
                </c:pt>
                <c:pt idx="72">
                  <c:v>189</c:v>
                </c:pt>
                <c:pt idx="73">
                  <c:v>125</c:v>
                </c:pt>
                <c:pt idx="74">
                  <c:v>150</c:v>
                </c:pt>
                <c:pt idx="75">
                  <c:v>149</c:v>
                </c:pt>
                <c:pt idx="76">
                  <c:v>97</c:v>
                </c:pt>
                <c:pt idx="77">
                  <c:v>90</c:v>
                </c:pt>
                <c:pt idx="78">
                  <c:v>113</c:v>
                </c:pt>
                <c:pt idx="79">
                  <c:v>87</c:v>
                </c:pt>
                <c:pt idx="80">
                  <c:v>81</c:v>
                </c:pt>
                <c:pt idx="81">
                  <c:v>100</c:v>
                </c:pt>
                <c:pt idx="82">
                  <c:v>67</c:v>
                </c:pt>
                <c:pt idx="83">
                  <c:v>57</c:v>
                </c:pt>
                <c:pt idx="84">
                  <c:v>49</c:v>
                </c:pt>
                <c:pt idx="85">
                  <c:v>44</c:v>
                </c:pt>
                <c:pt idx="86">
                  <c:v>39</c:v>
                </c:pt>
                <c:pt idx="87">
                  <c:v>30</c:v>
                </c:pt>
                <c:pt idx="88">
                  <c:v>32</c:v>
                </c:pt>
                <c:pt idx="89">
                  <c:v>39</c:v>
                </c:pt>
                <c:pt idx="90">
                  <c:v>16</c:v>
                </c:pt>
                <c:pt idx="91">
                  <c:v>20</c:v>
                </c:pt>
                <c:pt idx="92">
                  <c:v>28</c:v>
                </c:pt>
                <c:pt idx="93">
                  <c:v>24</c:v>
                </c:pt>
                <c:pt idx="94">
                  <c:v>19</c:v>
                </c:pt>
                <c:pt idx="95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23</c:v>
                </c:pt>
                <c:pt idx="1">
                  <c:v>18</c:v>
                </c:pt>
                <c:pt idx="2">
                  <c:v>8</c:v>
                </c:pt>
                <c:pt idx="3">
                  <c:v>8</c:v>
                </c:pt>
                <c:pt idx="4">
                  <c:v>5</c:v>
                </c:pt>
                <c:pt idx="5">
                  <c:v>16</c:v>
                </c:pt>
                <c:pt idx="6">
                  <c:v>6</c:v>
                </c:pt>
                <c:pt idx="7">
                  <c:v>7</c:v>
                </c:pt>
                <c:pt idx="8">
                  <c:v>13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15</c:v>
                </c:pt>
                <c:pt idx="13">
                  <c:v>12</c:v>
                </c:pt>
                <c:pt idx="14">
                  <c:v>9</c:v>
                </c:pt>
                <c:pt idx="15">
                  <c:v>6</c:v>
                </c:pt>
                <c:pt idx="16">
                  <c:v>6</c:v>
                </c:pt>
                <c:pt idx="17">
                  <c:v>4</c:v>
                </c:pt>
                <c:pt idx="18">
                  <c:v>24</c:v>
                </c:pt>
                <c:pt idx="19">
                  <c:v>27</c:v>
                </c:pt>
                <c:pt idx="20">
                  <c:v>24</c:v>
                </c:pt>
                <c:pt idx="21">
                  <c:v>21</c:v>
                </c:pt>
                <c:pt idx="22">
                  <c:v>22</c:v>
                </c:pt>
                <c:pt idx="23">
                  <c:v>48</c:v>
                </c:pt>
                <c:pt idx="24">
                  <c:v>52</c:v>
                </c:pt>
                <c:pt idx="25">
                  <c:v>71</c:v>
                </c:pt>
                <c:pt idx="26">
                  <c:v>79</c:v>
                </c:pt>
                <c:pt idx="27">
                  <c:v>112</c:v>
                </c:pt>
                <c:pt idx="28">
                  <c:v>131</c:v>
                </c:pt>
                <c:pt idx="29">
                  <c:v>131</c:v>
                </c:pt>
                <c:pt idx="30">
                  <c:v>155</c:v>
                </c:pt>
                <c:pt idx="31">
                  <c:v>189</c:v>
                </c:pt>
                <c:pt idx="32">
                  <c:v>209</c:v>
                </c:pt>
                <c:pt idx="33">
                  <c:v>184</c:v>
                </c:pt>
                <c:pt idx="34">
                  <c:v>190</c:v>
                </c:pt>
                <c:pt idx="35">
                  <c:v>218</c:v>
                </c:pt>
                <c:pt idx="36">
                  <c:v>192</c:v>
                </c:pt>
                <c:pt idx="37">
                  <c:v>197</c:v>
                </c:pt>
                <c:pt idx="38">
                  <c:v>171</c:v>
                </c:pt>
                <c:pt idx="39">
                  <c:v>175</c:v>
                </c:pt>
                <c:pt idx="40">
                  <c:v>172</c:v>
                </c:pt>
                <c:pt idx="41">
                  <c:v>165</c:v>
                </c:pt>
                <c:pt idx="42">
                  <c:v>150</c:v>
                </c:pt>
                <c:pt idx="43">
                  <c:v>156</c:v>
                </c:pt>
                <c:pt idx="44">
                  <c:v>160</c:v>
                </c:pt>
                <c:pt idx="45">
                  <c:v>156</c:v>
                </c:pt>
                <c:pt idx="46">
                  <c:v>151</c:v>
                </c:pt>
                <c:pt idx="47">
                  <c:v>149</c:v>
                </c:pt>
                <c:pt idx="48">
                  <c:v>131</c:v>
                </c:pt>
                <c:pt idx="49">
                  <c:v>143</c:v>
                </c:pt>
                <c:pt idx="50">
                  <c:v>137</c:v>
                </c:pt>
                <c:pt idx="51">
                  <c:v>153</c:v>
                </c:pt>
                <c:pt idx="52">
                  <c:v>143</c:v>
                </c:pt>
                <c:pt idx="53">
                  <c:v>143</c:v>
                </c:pt>
                <c:pt idx="54">
                  <c:v>145</c:v>
                </c:pt>
                <c:pt idx="55">
                  <c:v>153</c:v>
                </c:pt>
                <c:pt idx="56">
                  <c:v>134</c:v>
                </c:pt>
                <c:pt idx="57">
                  <c:v>137</c:v>
                </c:pt>
                <c:pt idx="58">
                  <c:v>167</c:v>
                </c:pt>
                <c:pt idx="59">
                  <c:v>153</c:v>
                </c:pt>
                <c:pt idx="60">
                  <c:v>180</c:v>
                </c:pt>
                <c:pt idx="61">
                  <c:v>163</c:v>
                </c:pt>
                <c:pt idx="62">
                  <c:v>161</c:v>
                </c:pt>
                <c:pt idx="63">
                  <c:v>148</c:v>
                </c:pt>
                <c:pt idx="64">
                  <c:v>177</c:v>
                </c:pt>
                <c:pt idx="65">
                  <c:v>158</c:v>
                </c:pt>
                <c:pt idx="66">
                  <c:v>154</c:v>
                </c:pt>
                <c:pt idx="67">
                  <c:v>144</c:v>
                </c:pt>
                <c:pt idx="68">
                  <c:v>146</c:v>
                </c:pt>
                <c:pt idx="69">
                  <c:v>147</c:v>
                </c:pt>
                <c:pt idx="70">
                  <c:v>175</c:v>
                </c:pt>
                <c:pt idx="71">
                  <c:v>181</c:v>
                </c:pt>
                <c:pt idx="72">
                  <c:v>155</c:v>
                </c:pt>
                <c:pt idx="73">
                  <c:v>150</c:v>
                </c:pt>
                <c:pt idx="74">
                  <c:v>145</c:v>
                </c:pt>
                <c:pt idx="75">
                  <c:v>133</c:v>
                </c:pt>
                <c:pt idx="76">
                  <c:v>119</c:v>
                </c:pt>
                <c:pt idx="77">
                  <c:v>106</c:v>
                </c:pt>
                <c:pt idx="78">
                  <c:v>91</c:v>
                </c:pt>
                <c:pt idx="79">
                  <c:v>85</c:v>
                </c:pt>
                <c:pt idx="80">
                  <c:v>75</c:v>
                </c:pt>
                <c:pt idx="81">
                  <c:v>83</c:v>
                </c:pt>
                <c:pt idx="82">
                  <c:v>77</c:v>
                </c:pt>
                <c:pt idx="83">
                  <c:v>63</c:v>
                </c:pt>
                <c:pt idx="84">
                  <c:v>60</c:v>
                </c:pt>
                <c:pt idx="85">
                  <c:v>48</c:v>
                </c:pt>
                <c:pt idx="86">
                  <c:v>40</c:v>
                </c:pt>
                <c:pt idx="87">
                  <c:v>38</c:v>
                </c:pt>
                <c:pt idx="88">
                  <c:v>48</c:v>
                </c:pt>
                <c:pt idx="89">
                  <c:v>42</c:v>
                </c:pt>
                <c:pt idx="90">
                  <c:v>24</c:v>
                </c:pt>
                <c:pt idx="91">
                  <c:v>12</c:v>
                </c:pt>
                <c:pt idx="92">
                  <c:v>23</c:v>
                </c:pt>
                <c:pt idx="93">
                  <c:v>24</c:v>
                </c:pt>
                <c:pt idx="94">
                  <c:v>17</c:v>
                </c:pt>
                <c:pt idx="95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13</c:v>
                </c:pt>
                <c:pt idx="1">
                  <c:v>10</c:v>
                </c:pt>
                <c:pt idx="2">
                  <c:v>9</c:v>
                </c:pt>
                <c:pt idx="3">
                  <c:v>15</c:v>
                </c:pt>
                <c:pt idx="4">
                  <c:v>17</c:v>
                </c:pt>
                <c:pt idx="5">
                  <c:v>14</c:v>
                </c:pt>
                <c:pt idx="6">
                  <c:v>12</c:v>
                </c:pt>
                <c:pt idx="7">
                  <c:v>14</c:v>
                </c:pt>
                <c:pt idx="8">
                  <c:v>8</c:v>
                </c:pt>
                <c:pt idx="9">
                  <c:v>7</c:v>
                </c:pt>
                <c:pt idx="10">
                  <c:v>6</c:v>
                </c:pt>
                <c:pt idx="11">
                  <c:v>10</c:v>
                </c:pt>
                <c:pt idx="12">
                  <c:v>17</c:v>
                </c:pt>
                <c:pt idx="13">
                  <c:v>14</c:v>
                </c:pt>
                <c:pt idx="14">
                  <c:v>12</c:v>
                </c:pt>
                <c:pt idx="15">
                  <c:v>7</c:v>
                </c:pt>
                <c:pt idx="16">
                  <c:v>12</c:v>
                </c:pt>
                <c:pt idx="17">
                  <c:v>13</c:v>
                </c:pt>
                <c:pt idx="18">
                  <c:v>19</c:v>
                </c:pt>
                <c:pt idx="19">
                  <c:v>24</c:v>
                </c:pt>
                <c:pt idx="20">
                  <c:v>36</c:v>
                </c:pt>
                <c:pt idx="21">
                  <c:v>29</c:v>
                </c:pt>
                <c:pt idx="22">
                  <c:v>26</c:v>
                </c:pt>
                <c:pt idx="23">
                  <c:v>27</c:v>
                </c:pt>
                <c:pt idx="24">
                  <c:v>44</c:v>
                </c:pt>
                <c:pt idx="25">
                  <c:v>48</c:v>
                </c:pt>
                <c:pt idx="26">
                  <c:v>91</c:v>
                </c:pt>
                <c:pt idx="27">
                  <c:v>107</c:v>
                </c:pt>
                <c:pt idx="28">
                  <c:v>123</c:v>
                </c:pt>
                <c:pt idx="29">
                  <c:v>142</c:v>
                </c:pt>
                <c:pt idx="30">
                  <c:v>178</c:v>
                </c:pt>
                <c:pt idx="31">
                  <c:v>185</c:v>
                </c:pt>
                <c:pt idx="32">
                  <c:v>223</c:v>
                </c:pt>
                <c:pt idx="33">
                  <c:v>213</c:v>
                </c:pt>
                <c:pt idx="34">
                  <c:v>246</c:v>
                </c:pt>
                <c:pt idx="35">
                  <c:v>224</c:v>
                </c:pt>
                <c:pt idx="36">
                  <c:v>217</c:v>
                </c:pt>
                <c:pt idx="37">
                  <c:v>176</c:v>
                </c:pt>
                <c:pt idx="38">
                  <c:v>156</c:v>
                </c:pt>
                <c:pt idx="39">
                  <c:v>180</c:v>
                </c:pt>
                <c:pt idx="40">
                  <c:v>118</c:v>
                </c:pt>
                <c:pt idx="41">
                  <c:v>164</c:v>
                </c:pt>
                <c:pt idx="42">
                  <c:v>160</c:v>
                </c:pt>
                <c:pt idx="43">
                  <c:v>153</c:v>
                </c:pt>
                <c:pt idx="44">
                  <c:v>125</c:v>
                </c:pt>
                <c:pt idx="45">
                  <c:v>152</c:v>
                </c:pt>
                <c:pt idx="46">
                  <c:v>136</c:v>
                </c:pt>
                <c:pt idx="47">
                  <c:v>135</c:v>
                </c:pt>
                <c:pt idx="48">
                  <c:v>137</c:v>
                </c:pt>
                <c:pt idx="49">
                  <c:v>115</c:v>
                </c:pt>
                <c:pt idx="50">
                  <c:v>162</c:v>
                </c:pt>
                <c:pt idx="51">
                  <c:v>134</c:v>
                </c:pt>
                <c:pt idx="52">
                  <c:v>161</c:v>
                </c:pt>
                <c:pt idx="53">
                  <c:v>135</c:v>
                </c:pt>
                <c:pt idx="54">
                  <c:v>118</c:v>
                </c:pt>
                <c:pt idx="55">
                  <c:v>146</c:v>
                </c:pt>
                <c:pt idx="56">
                  <c:v>157</c:v>
                </c:pt>
                <c:pt idx="57">
                  <c:v>137</c:v>
                </c:pt>
                <c:pt idx="58">
                  <c:v>166</c:v>
                </c:pt>
                <c:pt idx="59">
                  <c:v>150</c:v>
                </c:pt>
                <c:pt idx="60">
                  <c:v>149</c:v>
                </c:pt>
                <c:pt idx="61">
                  <c:v>153</c:v>
                </c:pt>
                <c:pt idx="62">
                  <c:v>161</c:v>
                </c:pt>
                <c:pt idx="63">
                  <c:v>199</c:v>
                </c:pt>
                <c:pt idx="64">
                  <c:v>164</c:v>
                </c:pt>
                <c:pt idx="65">
                  <c:v>161</c:v>
                </c:pt>
                <c:pt idx="66">
                  <c:v>139</c:v>
                </c:pt>
                <c:pt idx="67">
                  <c:v>165</c:v>
                </c:pt>
                <c:pt idx="68">
                  <c:v>178</c:v>
                </c:pt>
                <c:pt idx="69">
                  <c:v>189</c:v>
                </c:pt>
                <c:pt idx="70">
                  <c:v>172</c:v>
                </c:pt>
                <c:pt idx="71">
                  <c:v>174</c:v>
                </c:pt>
                <c:pt idx="72">
                  <c:v>155</c:v>
                </c:pt>
                <c:pt idx="73">
                  <c:v>132</c:v>
                </c:pt>
                <c:pt idx="74">
                  <c:v>137</c:v>
                </c:pt>
                <c:pt idx="75">
                  <c:v>150</c:v>
                </c:pt>
                <c:pt idx="76">
                  <c:v>124</c:v>
                </c:pt>
                <c:pt idx="77">
                  <c:v>99</c:v>
                </c:pt>
                <c:pt idx="78">
                  <c:v>88</c:v>
                </c:pt>
                <c:pt idx="79">
                  <c:v>93</c:v>
                </c:pt>
                <c:pt idx="80">
                  <c:v>67</c:v>
                </c:pt>
                <c:pt idx="81">
                  <c:v>72</c:v>
                </c:pt>
                <c:pt idx="82">
                  <c:v>67</c:v>
                </c:pt>
                <c:pt idx="83">
                  <c:v>61</c:v>
                </c:pt>
                <c:pt idx="84">
                  <c:v>52</c:v>
                </c:pt>
                <c:pt idx="85">
                  <c:v>44</c:v>
                </c:pt>
                <c:pt idx="86">
                  <c:v>43</c:v>
                </c:pt>
                <c:pt idx="87">
                  <c:v>55</c:v>
                </c:pt>
                <c:pt idx="88">
                  <c:v>37</c:v>
                </c:pt>
                <c:pt idx="89">
                  <c:v>41</c:v>
                </c:pt>
                <c:pt idx="90">
                  <c:v>34</c:v>
                </c:pt>
                <c:pt idx="91">
                  <c:v>30</c:v>
                </c:pt>
                <c:pt idx="92">
                  <c:v>25</c:v>
                </c:pt>
                <c:pt idx="93">
                  <c:v>19</c:v>
                </c:pt>
                <c:pt idx="94">
                  <c:v>18</c:v>
                </c:pt>
                <c:pt idx="95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14</c:v>
                </c:pt>
                <c:pt idx="1">
                  <c:v>12</c:v>
                </c:pt>
                <c:pt idx="2">
                  <c:v>22</c:v>
                </c:pt>
                <c:pt idx="3">
                  <c:v>17</c:v>
                </c:pt>
                <c:pt idx="4">
                  <c:v>16</c:v>
                </c:pt>
                <c:pt idx="5">
                  <c:v>11</c:v>
                </c:pt>
                <c:pt idx="6">
                  <c:v>8</c:v>
                </c:pt>
                <c:pt idx="7">
                  <c:v>6</c:v>
                </c:pt>
                <c:pt idx="8">
                  <c:v>9</c:v>
                </c:pt>
                <c:pt idx="9">
                  <c:v>7</c:v>
                </c:pt>
                <c:pt idx="10">
                  <c:v>17</c:v>
                </c:pt>
                <c:pt idx="11">
                  <c:v>8</c:v>
                </c:pt>
                <c:pt idx="12">
                  <c:v>8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13</c:v>
                </c:pt>
                <c:pt idx="17">
                  <c:v>16</c:v>
                </c:pt>
                <c:pt idx="18">
                  <c:v>17</c:v>
                </c:pt>
                <c:pt idx="19">
                  <c:v>10</c:v>
                </c:pt>
                <c:pt idx="20">
                  <c:v>21</c:v>
                </c:pt>
                <c:pt idx="21">
                  <c:v>17</c:v>
                </c:pt>
                <c:pt idx="22">
                  <c:v>29</c:v>
                </c:pt>
                <c:pt idx="23">
                  <c:v>30</c:v>
                </c:pt>
                <c:pt idx="24">
                  <c:v>30</c:v>
                </c:pt>
                <c:pt idx="25">
                  <c:v>49</c:v>
                </c:pt>
                <c:pt idx="26">
                  <c:v>67</c:v>
                </c:pt>
                <c:pt idx="27">
                  <c:v>96</c:v>
                </c:pt>
                <c:pt idx="28">
                  <c:v>122</c:v>
                </c:pt>
                <c:pt idx="29">
                  <c:v>112</c:v>
                </c:pt>
                <c:pt idx="30">
                  <c:v>137</c:v>
                </c:pt>
                <c:pt idx="31">
                  <c:v>182</c:v>
                </c:pt>
                <c:pt idx="32">
                  <c:v>213</c:v>
                </c:pt>
                <c:pt idx="33">
                  <c:v>140</c:v>
                </c:pt>
                <c:pt idx="34">
                  <c:v>225</c:v>
                </c:pt>
                <c:pt idx="35">
                  <c:v>201</c:v>
                </c:pt>
                <c:pt idx="36">
                  <c:v>200</c:v>
                </c:pt>
                <c:pt idx="37">
                  <c:v>141</c:v>
                </c:pt>
                <c:pt idx="38">
                  <c:v>160</c:v>
                </c:pt>
                <c:pt idx="39">
                  <c:v>157</c:v>
                </c:pt>
                <c:pt idx="40">
                  <c:v>157</c:v>
                </c:pt>
                <c:pt idx="41">
                  <c:v>173</c:v>
                </c:pt>
                <c:pt idx="42">
                  <c:v>158</c:v>
                </c:pt>
                <c:pt idx="43">
                  <c:v>176</c:v>
                </c:pt>
                <c:pt idx="44">
                  <c:v>134</c:v>
                </c:pt>
                <c:pt idx="45">
                  <c:v>156</c:v>
                </c:pt>
                <c:pt idx="46">
                  <c:v>156</c:v>
                </c:pt>
                <c:pt idx="47">
                  <c:v>144</c:v>
                </c:pt>
                <c:pt idx="48">
                  <c:v>150</c:v>
                </c:pt>
                <c:pt idx="49">
                  <c:v>145</c:v>
                </c:pt>
                <c:pt idx="50">
                  <c:v>147</c:v>
                </c:pt>
                <c:pt idx="51">
                  <c:v>146</c:v>
                </c:pt>
                <c:pt idx="52">
                  <c:v>149</c:v>
                </c:pt>
                <c:pt idx="53">
                  <c:v>144</c:v>
                </c:pt>
                <c:pt idx="54">
                  <c:v>142</c:v>
                </c:pt>
                <c:pt idx="55">
                  <c:v>145</c:v>
                </c:pt>
                <c:pt idx="56">
                  <c:v>160</c:v>
                </c:pt>
                <c:pt idx="57">
                  <c:v>148</c:v>
                </c:pt>
                <c:pt idx="58">
                  <c:v>153</c:v>
                </c:pt>
                <c:pt idx="59">
                  <c:v>140</c:v>
                </c:pt>
                <c:pt idx="60">
                  <c:v>167</c:v>
                </c:pt>
                <c:pt idx="61">
                  <c:v>165</c:v>
                </c:pt>
                <c:pt idx="62">
                  <c:v>153</c:v>
                </c:pt>
                <c:pt idx="63">
                  <c:v>168</c:v>
                </c:pt>
                <c:pt idx="64">
                  <c:v>179</c:v>
                </c:pt>
                <c:pt idx="65">
                  <c:v>159</c:v>
                </c:pt>
                <c:pt idx="66">
                  <c:v>122</c:v>
                </c:pt>
                <c:pt idx="67">
                  <c:v>96</c:v>
                </c:pt>
                <c:pt idx="68">
                  <c:v>120</c:v>
                </c:pt>
                <c:pt idx="69">
                  <c:v>89</c:v>
                </c:pt>
                <c:pt idx="70">
                  <c:v>119</c:v>
                </c:pt>
                <c:pt idx="71">
                  <c:v>172</c:v>
                </c:pt>
                <c:pt idx="72">
                  <c:v>174</c:v>
                </c:pt>
                <c:pt idx="73">
                  <c:v>136</c:v>
                </c:pt>
                <c:pt idx="74">
                  <c:v>131</c:v>
                </c:pt>
                <c:pt idx="75">
                  <c:v>102</c:v>
                </c:pt>
                <c:pt idx="76">
                  <c:v>119</c:v>
                </c:pt>
                <c:pt idx="77">
                  <c:v>101</c:v>
                </c:pt>
                <c:pt idx="78">
                  <c:v>86</c:v>
                </c:pt>
                <c:pt idx="79">
                  <c:v>106</c:v>
                </c:pt>
                <c:pt idx="80">
                  <c:v>72</c:v>
                </c:pt>
                <c:pt idx="81">
                  <c:v>65</c:v>
                </c:pt>
                <c:pt idx="82">
                  <c:v>63</c:v>
                </c:pt>
                <c:pt idx="83">
                  <c:v>52</c:v>
                </c:pt>
                <c:pt idx="84">
                  <c:v>57</c:v>
                </c:pt>
                <c:pt idx="85">
                  <c:v>54</c:v>
                </c:pt>
                <c:pt idx="86">
                  <c:v>43</c:v>
                </c:pt>
                <c:pt idx="87">
                  <c:v>36</c:v>
                </c:pt>
                <c:pt idx="88">
                  <c:v>46</c:v>
                </c:pt>
                <c:pt idx="89">
                  <c:v>42</c:v>
                </c:pt>
                <c:pt idx="90">
                  <c:v>28</c:v>
                </c:pt>
                <c:pt idx="91">
                  <c:v>35</c:v>
                </c:pt>
                <c:pt idx="92">
                  <c:v>37</c:v>
                </c:pt>
                <c:pt idx="93">
                  <c:v>19</c:v>
                </c:pt>
                <c:pt idx="94">
                  <c:v>19</c:v>
                </c:pt>
                <c:pt idx="95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12</c:v>
                </c:pt>
                <c:pt idx="1">
                  <c:v>16</c:v>
                </c:pt>
                <c:pt idx="2">
                  <c:v>12</c:v>
                </c:pt>
                <c:pt idx="3">
                  <c:v>13</c:v>
                </c:pt>
                <c:pt idx="4">
                  <c:v>18</c:v>
                </c:pt>
                <c:pt idx="5">
                  <c:v>16</c:v>
                </c:pt>
                <c:pt idx="6">
                  <c:v>16</c:v>
                </c:pt>
                <c:pt idx="7">
                  <c:v>9</c:v>
                </c:pt>
                <c:pt idx="8">
                  <c:v>7</c:v>
                </c:pt>
                <c:pt idx="9">
                  <c:v>11</c:v>
                </c:pt>
                <c:pt idx="10">
                  <c:v>9</c:v>
                </c:pt>
                <c:pt idx="11">
                  <c:v>10</c:v>
                </c:pt>
                <c:pt idx="12">
                  <c:v>5</c:v>
                </c:pt>
                <c:pt idx="13">
                  <c:v>12</c:v>
                </c:pt>
                <c:pt idx="14">
                  <c:v>13</c:v>
                </c:pt>
                <c:pt idx="15">
                  <c:v>9</c:v>
                </c:pt>
                <c:pt idx="16">
                  <c:v>17</c:v>
                </c:pt>
                <c:pt idx="17">
                  <c:v>6</c:v>
                </c:pt>
                <c:pt idx="18">
                  <c:v>14</c:v>
                </c:pt>
                <c:pt idx="19">
                  <c:v>14</c:v>
                </c:pt>
                <c:pt idx="20">
                  <c:v>11</c:v>
                </c:pt>
                <c:pt idx="21">
                  <c:v>24</c:v>
                </c:pt>
                <c:pt idx="22">
                  <c:v>19</c:v>
                </c:pt>
                <c:pt idx="23">
                  <c:v>17</c:v>
                </c:pt>
                <c:pt idx="24">
                  <c:v>13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36</c:v>
                </c:pt>
                <c:pt idx="29">
                  <c:v>50</c:v>
                </c:pt>
                <c:pt idx="30">
                  <c:v>57</c:v>
                </c:pt>
                <c:pt idx="31">
                  <c:v>67</c:v>
                </c:pt>
                <c:pt idx="32">
                  <c:v>76</c:v>
                </c:pt>
                <c:pt idx="33">
                  <c:v>83</c:v>
                </c:pt>
                <c:pt idx="34">
                  <c:v>94</c:v>
                </c:pt>
                <c:pt idx="35">
                  <c:v>100</c:v>
                </c:pt>
                <c:pt idx="36">
                  <c:v>105</c:v>
                </c:pt>
                <c:pt idx="37">
                  <c:v>97</c:v>
                </c:pt>
                <c:pt idx="38">
                  <c:v>124</c:v>
                </c:pt>
                <c:pt idx="39">
                  <c:v>110</c:v>
                </c:pt>
                <c:pt idx="40">
                  <c:v>117</c:v>
                </c:pt>
                <c:pt idx="41">
                  <c:v>117</c:v>
                </c:pt>
                <c:pt idx="42">
                  <c:v>137</c:v>
                </c:pt>
                <c:pt idx="43">
                  <c:v>152</c:v>
                </c:pt>
                <c:pt idx="44">
                  <c:v>121</c:v>
                </c:pt>
                <c:pt idx="45">
                  <c:v>130</c:v>
                </c:pt>
                <c:pt idx="46">
                  <c:v>138</c:v>
                </c:pt>
                <c:pt idx="47">
                  <c:v>130</c:v>
                </c:pt>
                <c:pt idx="48">
                  <c:v>138</c:v>
                </c:pt>
                <c:pt idx="49">
                  <c:v>134</c:v>
                </c:pt>
                <c:pt idx="50">
                  <c:v>146</c:v>
                </c:pt>
                <c:pt idx="51">
                  <c:v>168</c:v>
                </c:pt>
                <c:pt idx="52">
                  <c:v>148</c:v>
                </c:pt>
                <c:pt idx="53">
                  <c:v>140</c:v>
                </c:pt>
                <c:pt idx="54">
                  <c:v>128</c:v>
                </c:pt>
                <c:pt idx="55">
                  <c:v>156</c:v>
                </c:pt>
                <c:pt idx="56">
                  <c:v>166</c:v>
                </c:pt>
                <c:pt idx="57">
                  <c:v>156</c:v>
                </c:pt>
                <c:pt idx="58">
                  <c:v>153</c:v>
                </c:pt>
                <c:pt idx="59">
                  <c:v>162</c:v>
                </c:pt>
                <c:pt idx="60">
                  <c:v>129</c:v>
                </c:pt>
                <c:pt idx="61">
                  <c:v>138</c:v>
                </c:pt>
                <c:pt idx="62">
                  <c:v>143</c:v>
                </c:pt>
                <c:pt idx="63">
                  <c:v>147</c:v>
                </c:pt>
                <c:pt idx="64">
                  <c:v>132</c:v>
                </c:pt>
                <c:pt idx="65">
                  <c:v>129</c:v>
                </c:pt>
                <c:pt idx="66">
                  <c:v>126</c:v>
                </c:pt>
                <c:pt idx="67">
                  <c:v>145</c:v>
                </c:pt>
                <c:pt idx="68">
                  <c:v>182</c:v>
                </c:pt>
                <c:pt idx="69">
                  <c:v>141</c:v>
                </c:pt>
                <c:pt idx="70">
                  <c:v>120</c:v>
                </c:pt>
                <c:pt idx="71">
                  <c:v>141</c:v>
                </c:pt>
                <c:pt idx="72">
                  <c:v>147</c:v>
                </c:pt>
                <c:pt idx="73">
                  <c:v>110</c:v>
                </c:pt>
                <c:pt idx="74">
                  <c:v>116</c:v>
                </c:pt>
                <c:pt idx="75">
                  <c:v>99</c:v>
                </c:pt>
                <c:pt idx="76">
                  <c:v>91</c:v>
                </c:pt>
                <c:pt idx="77">
                  <c:v>96</c:v>
                </c:pt>
                <c:pt idx="78">
                  <c:v>81</c:v>
                </c:pt>
                <c:pt idx="79">
                  <c:v>68</c:v>
                </c:pt>
                <c:pt idx="80">
                  <c:v>77</c:v>
                </c:pt>
                <c:pt idx="81">
                  <c:v>59</c:v>
                </c:pt>
                <c:pt idx="82">
                  <c:v>44</c:v>
                </c:pt>
                <c:pt idx="83">
                  <c:v>30</c:v>
                </c:pt>
                <c:pt idx="84">
                  <c:v>40</c:v>
                </c:pt>
                <c:pt idx="85">
                  <c:v>55</c:v>
                </c:pt>
                <c:pt idx="86">
                  <c:v>48</c:v>
                </c:pt>
                <c:pt idx="87">
                  <c:v>48</c:v>
                </c:pt>
                <c:pt idx="88">
                  <c:v>46</c:v>
                </c:pt>
                <c:pt idx="89">
                  <c:v>48</c:v>
                </c:pt>
                <c:pt idx="90">
                  <c:v>40</c:v>
                </c:pt>
                <c:pt idx="91">
                  <c:v>20</c:v>
                </c:pt>
                <c:pt idx="92">
                  <c:v>30</c:v>
                </c:pt>
                <c:pt idx="93">
                  <c:v>28</c:v>
                </c:pt>
                <c:pt idx="94">
                  <c:v>28</c:v>
                </c:pt>
                <c:pt idx="95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26</c:v>
                </c:pt>
                <c:pt idx="1">
                  <c:v>21</c:v>
                </c:pt>
                <c:pt idx="2">
                  <c:v>17</c:v>
                </c:pt>
                <c:pt idx="3">
                  <c:v>14</c:v>
                </c:pt>
                <c:pt idx="4">
                  <c:v>14</c:v>
                </c:pt>
                <c:pt idx="5">
                  <c:v>15</c:v>
                </c:pt>
                <c:pt idx="6">
                  <c:v>11</c:v>
                </c:pt>
                <c:pt idx="7">
                  <c:v>12</c:v>
                </c:pt>
                <c:pt idx="8">
                  <c:v>14</c:v>
                </c:pt>
                <c:pt idx="9">
                  <c:v>3</c:v>
                </c:pt>
                <c:pt idx="10">
                  <c:v>11</c:v>
                </c:pt>
                <c:pt idx="11">
                  <c:v>7</c:v>
                </c:pt>
                <c:pt idx="12">
                  <c:v>6</c:v>
                </c:pt>
                <c:pt idx="13">
                  <c:v>8</c:v>
                </c:pt>
                <c:pt idx="14">
                  <c:v>3</c:v>
                </c:pt>
                <c:pt idx="15">
                  <c:v>11</c:v>
                </c:pt>
                <c:pt idx="16">
                  <c:v>5</c:v>
                </c:pt>
                <c:pt idx="17">
                  <c:v>8</c:v>
                </c:pt>
                <c:pt idx="18">
                  <c:v>7</c:v>
                </c:pt>
                <c:pt idx="19">
                  <c:v>12</c:v>
                </c:pt>
                <c:pt idx="20">
                  <c:v>10</c:v>
                </c:pt>
                <c:pt idx="21">
                  <c:v>1</c:v>
                </c:pt>
                <c:pt idx="22">
                  <c:v>16</c:v>
                </c:pt>
                <c:pt idx="23">
                  <c:v>13</c:v>
                </c:pt>
                <c:pt idx="24">
                  <c:v>10</c:v>
                </c:pt>
                <c:pt idx="25">
                  <c:v>14</c:v>
                </c:pt>
                <c:pt idx="26">
                  <c:v>15</c:v>
                </c:pt>
                <c:pt idx="27">
                  <c:v>22</c:v>
                </c:pt>
                <c:pt idx="28">
                  <c:v>34</c:v>
                </c:pt>
                <c:pt idx="29">
                  <c:v>22</c:v>
                </c:pt>
                <c:pt idx="30">
                  <c:v>33</c:v>
                </c:pt>
                <c:pt idx="31">
                  <c:v>39</c:v>
                </c:pt>
                <c:pt idx="32">
                  <c:v>33</c:v>
                </c:pt>
                <c:pt idx="33">
                  <c:v>49</c:v>
                </c:pt>
                <c:pt idx="34">
                  <c:v>46</c:v>
                </c:pt>
                <c:pt idx="35">
                  <c:v>70</c:v>
                </c:pt>
                <c:pt idx="36">
                  <c:v>75</c:v>
                </c:pt>
                <c:pt idx="37">
                  <c:v>86</c:v>
                </c:pt>
                <c:pt idx="38">
                  <c:v>140</c:v>
                </c:pt>
                <c:pt idx="39">
                  <c:v>155</c:v>
                </c:pt>
                <c:pt idx="40">
                  <c:v>152</c:v>
                </c:pt>
                <c:pt idx="41">
                  <c:v>154</c:v>
                </c:pt>
                <c:pt idx="42">
                  <c:v>188</c:v>
                </c:pt>
                <c:pt idx="43">
                  <c:v>183</c:v>
                </c:pt>
                <c:pt idx="44">
                  <c:v>137</c:v>
                </c:pt>
                <c:pt idx="45">
                  <c:v>137</c:v>
                </c:pt>
                <c:pt idx="46">
                  <c:v>128</c:v>
                </c:pt>
                <c:pt idx="47">
                  <c:v>143</c:v>
                </c:pt>
                <c:pt idx="48">
                  <c:v>165</c:v>
                </c:pt>
                <c:pt idx="49">
                  <c:v>122</c:v>
                </c:pt>
                <c:pt idx="50">
                  <c:v>159</c:v>
                </c:pt>
                <c:pt idx="51">
                  <c:v>134</c:v>
                </c:pt>
                <c:pt idx="52">
                  <c:v>126</c:v>
                </c:pt>
                <c:pt idx="53">
                  <c:v>140</c:v>
                </c:pt>
                <c:pt idx="54">
                  <c:v>135</c:v>
                </c:pt>
                <c:pt idx="55">
                  <c:v>148</c:v>
                </c:pt>
                <c:pt idx="56">
                  <c:v>131</c:v>
                </c:pt>
                <c:pt idx="57">
                  <c:v>135</c:v>
                </c:pt>
                <c:pt idx="58">
                  <c:v>120</c:v>
                </c:pt>
                <c:pt idx="59">
                  <c:v>136</c:v>
                </c:pt>
                <c:pt idx="60">
                  <c:v>139</c:v>
                </c:pt>
                <c:pt idx="61">
                  <c:v>151</c:v>
                </c:pt>
                <c:pt idx="62">
                  <c:v>160</c:v>
                </c:pt>
                <c:pt idx="63">
                  <c:v>146</c:v>
                </c:pt>
                <c:pt idx="64">
                  <c:v>137</c:v>
                </c:pt>
                <c:pt idx="65">
                  <c:v>135</c:v>
                </c:pt>
                <c:pt idx="66">
                  <c:v>165</c:v>
                </c:pt>
                <c:pt idx="67">
                  <c:v>132</c:v>
                </c:pt>
                <c:pt idx="68">
                  <c:v>133</c:v>
                </c:pt>
                <c:pt idx="69">
                  <c:v>147</c:v>
                </c:pt>
                <c:pt idx="70">
                  <c:v>111</c:v>
                </c:pt>
                <c:pt idx="71">
                  <c:v>116</c:v>
                </c:pt>
                <c:pt idx="72">
                  <c:v>113</c:v>
                </c:pt>
                <c:pt idx="73">
                  <c:v>95</c:v>
                </c:pt>
                <c:pt idx="74">
                  <c:v>97</c:v>
                </c:pt>
                <c:pt idx="75">
                  <c:v>95</c:v>
                </c:pt>
                <c:pt idx="76">
                  <c:v>98</c:v>
                </c:pt>
                <c:pt idx="77">
                  <c:v>60</c:v>
                </c:pt>
                <c:pt idx="78">
                  <c:v>83</c:v>
                </c:pt>
                <c:pt idx="79">
                  <c:v>65</c:v>
                </c:pt>
                <c:pt idx="80">
                  <c:v>73</c:v>
                </c:pt>
                <c:pt idx="81">
                  <c:v>57</c:v>
                </c:pt>
                <c:pt idx="82">
                  <c:v>61</c:v>
                </c:pt>
                <c:pt idx="83">
                  <c:v>46</c:v>
                </c:pt>
                <c:pt idx="84">
                  <c:v>39</c:v>
                </c:pt>
                <c:pt idx="85">
                  <c:v>38</c:v>
                </c:pt>
                <c:pt idx="86">
                  <c:v>38</c:v>
                </c:pt>
                <c:pt idx="87">
                  <c:v>34</c:v>
                </c:pt>
                <c:pt idx="88">
                  <c:v>25</c:v>
                </c:pt>
                <c:pt idx="89">
                  <c:v>36</c:v>
                </c:pt>
                <c:pt idx="90">
                  <c:v>23</c:v>
                </c:pt>
                <c:pt idx="91">
                  <c:v>16</c:v>
                </c:pt>
                <c:pt idx="92">
                  <c:v>20</c:v>
                </c:pt>
                <c:pt idx="93">
                  <c:v>18</c:v>
                </c:pt>
                <c:pt idx="94">
                  <c:v>12</c:v>
                </c:pt>
                <c:pt idx="95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39</c:v>
                </c:pt>
                <c:pt idx="1">
                  <c:v>35</c:v>
                </c:pt>
                <c:pt idx="2">
                  <c:v>17</c:v>
                </c:pt>
                <c:pt idx="3">
                  <c:v>24</c:v>
                </c:pt>
                <c:pt idx="4">
                  <c:v>73</c:v>
                </c:pt>
                <c:pt idx="5">
                  <c:v>129</c:v>
                </c:pt>
                <c:pt idx="6">
                  <c:v>297</c:v>
                </c:pt>
                <c:pt idx="7">
                  <c:v>645</c:v>
                </c:pt>
                <c:pt idx="8">
                  <c:v>888</c:v>
                </c:pt>
                <c:pt idx="9">
                  <c:v>702</c:v>
                </c:pt>
                <c:pt idx="10">
                  <c:v>601</c:v>
                </c:pt>
                <c:pt idx="11">
                  <c:v>620</c:v>
                </c:pt>
                <c:pt idx="12">
                  <c:v>632</c:v>
                </c:pt>
                <c:pt idx="13">
                  <c:v>551</c:v>
                </c:pt>
                <c:pt idx="14">
                  <c:v>581</c:v>
                </c:pt>
                <c:pt idx="15">
                  <c:v>598</c:v>
                </c:pt>
                <c:pt idx="16">
                  <c:v>440</c:v>
                </c:pt>
                <c:pt idx="17">
                  <c:v>590</c:v>
                </c:pt>
                <c:pt idx="18">
                  <c:v>455</c:v>
                </c:pt>
                <c:pt idx="19">
                  <c:v>328</c:v>
                </c:pt>
                <c:pt idx="20">
                  <c:v>223</c:v>
                </c:pt>
                <c:pt idx="21">
                  <c:v>170</c:v>
                </c:pt>
                <c:pt idx="22">
                  <c:v>95</c:v>
                </c:pt>
                <c:pt idx="23">
                  <c:v>70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33</c:v>
                </c:pt>
                <c:pt idx="1">
                  <c:v>36</c:v>
                </c:pt>
                <c:pt idx="2">
                  <c:v>40</c:v>
                </c:pt>
                <c:pt idx="3">
                  <c:v>39</c:v>
                </c:pt>
                <c:pt idx="4">
                  <c:v>62</c:v>
                </c:pt>
                <c:pt idx="5">
                  <c:v>116</c:v>
                </c:pt>
                <c:pt idx="6">
                  <c:v>309</c:v>
                </c:pt>
                <c:pt idx="7">
                  <c:v>665</c:v>
                </c:pt>
                <c:pt idx="8">
                  <c:v>874</c:v>
                </c:pt>
                <c:pt idx="9">
                  <c:v>665</c:v>
                </c:pt>
                <c:pt idx="10">
                  <c:v>545</c:v>
                </c:pt>
                <c:pt idx="11">
                  <c:v>572</c:v>
                </c:pt>
                <c:pt idx="12">
                  <c:v>559</c:v>
                </c:pt>
                <c:pt idx="13">
                  <c:v>556</c:v>
                </c:pt>
                <c:pt idx="14">
                  <c:v>592</c:v>
                </c:pt>
                <c:pt idx="15">
                  <c:v>676</c:v>
                </c:pt>
                <c:pt idx="16">
                  <c:v>615</c:v>
                </c:pt>
                <c:pt idx="17">
                  <c:v>610</c:v>
                </c:pt>
                <c:pt idx="18">
                  <c:v>613</c:v>
                </c:pt>
                <c:pt idx="19">
                  <c:v>387</c:v>
                </c:pt>
                <c:pt idx="20">
                  <c:v>305</c:v>
                </c:pt>
                <c:pt idx="21">
                  <c:v>162</c:v>
                </c:pt>
                <c:pt idx="22">
                  <c:v>107</c:v>
                </c:pt>
                <c:pt idx="23">
                  <c:v>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57</c:v>
                </c:pt>
                <c:pt idx="1">
                  <c:v>34</c:v>
                </c:pt>
                <c:pt idx="2">
                  <c:v>37</c:v>
                </c:pt>
                <c:pt idx="3">
                  <c:v>42</c:v>
                </c:pt>
                <c:pt idx="4">
                  <c:v>61</c:v>
                </c:pt>
                <c:pt idx="5">
                  <c:v>115</c:v>
                </c:pt>
                <c:pt idx="6">
                  <c:v>314</c:v>
                </c:pt>
                <c:pt idx="7">
                  <c:v>606</c:v>
                </c:pt>
                <c:pt idx="8">
                  <c:v>801</c:v>
                </c:pt>
                <c:pt idx="9">
                  <c:v>735</c:v>
                </c:pt>
                <c:pt idx="10">
                  <c:v>643</c:v>
                </c:pt>
                <c:pt idx="11">
                  <c:v>616</c:v>
                </c:pt>
                <c:pt idx="12">
                  <c:v>564</c:v>
                </c:pt>
                <c:pt idx="13">
                  <c:v>584</c:v>
                </c:pt>
                <c:pt idx="14">
                  <c:v>591</c:v>
                </c:pt>
                <c:pt idx="15">
                  <c:v>652</c:v>
                </c:pt>
                <c:pt idx="16">
                  <c:v>633</c:v>
                </c:pt>
                <c:pt idx="17">
                  <c:v>649</c:v>
                </c:pt>
                <c:pt idx="18">
                  <c:v>583</c:v>
                </c:pt>
                <c:pt idx="19">
                  <c:v>401</c:v>
                </c:pt>
                <c:pt idx="20">
                  <c:v>298</c:v>
                </c:pt>
                <c:pt idx="21">
                  <c:v>186</c:v>
                </c:pt>
                <c:pt idx="22">
                  <c:v>126</c:v>
                </c:pt>
                <c:pt idx="23">
                  <c:v>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47</c:v>
                </c:pt>
                <c:pt idx="1">
                  <c:v>57</c:v>
                </c:pt>
                <c:pt idx="2">
                  <c:v>31</c:v>
                </c:pt>
                <c:pt idx="3">
                  <c:v>50</c:v>
                </c:pt>
                <c:pt idx="4">
                  <c:v>68</c:v>
                </c:pt>
                <c:pt idx="5">
                  <c:v>118</c:v>
                </c:pt>
                <c:pt idx="6">
                  <c:v>290</c:v>
                </c:pt>
                <c:pt idx="7">
                  <c:v>628</c:v>
                </c:pt>
                <c:pt idx="8">
                  <c:v>906</c:v>
                </c:pt>
                <c:pt idx="9">
                  <c:v>729</c:v>
                </c:pt>
                <c:pt idx="10">
                  <c:v>595</c:v>
                </c:pt>
                <c:pt idx="11">
                  <c:v>548</c:v>
                </c:pt>
                <c:pt idx="12">
                  <c:v>548</c:v>
                </c:pt>
                <c:pt idx="13">
                  <c:v>560</c:v>
                </c:pt>
                <c:pt idx="14">
                  <c:v>610</c:v>
                </c:pt>
                <c:pt idx="15">
                  <c:v>662</c:v>
                </c:pt>
                <c:pt idx="16">
                  <c:v>629</c:v>
                </c:pt>
                <c:pt idx="17">
                  <c:v>713</c:v>
                </c:pt>
                <c:pt idx="18">
                  <c:v>574</c:v>
                </c:pt>
                <c:pt idx="19">
                  <c:v>404</c:v>
                </c:pt>
                <c:pt idx="20">
                  <c:v>267</c:v>
                </c:pt>
                <c:pt idx="21">
                  <c:v>194</c:v>
                </c:pt>
                <c:pt idx="22">
                  <c:v>142</c:v>
                </c:pt>
                <c:pt idx="23">
                  <c:v>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65</c:v>
                </c:pt>
                <c:pt idx="1">
                  <c:v>41</c:v>
                </c:pt>
                <c:pt idx="2">
                  <c:v>41</c:v>
                </c:pt>
                <c:pt idx="3">
                  <c:v>26</c:v>
                </c:pt>
                <c:pt idx="4">
                  <c:v>56</c:v>
                </c:pt>
                <c:pt idx="5">
                  <c:v>97</c:v>
                </c:pt>
                <c:pt idx="6">
                  <c:v>242</c:v>
                </c:pt>
                <c:pt idx="7">
                  <c:v>553</c:v>
                </c:pt>
                <c:pt idx="8">
                  <c:v>779</c:v>
                </c:pt>
                <c:pt idx="9">
                  <c:v>658</c:v>
                </c:pt>
                <c:pt idx="10">
                  <c:v>664</c:v>
                </c:pt>
                <c:pt idx="11">
                  <c:v>590</c:v>
                </c:pt>
                <c:pt idx="12">
                  <c:v>588</c:v>
                </c:pt>
                <c:pt idx="13">
                  <c:v>580</c:v>
                </c:pt>
                <c:pt idx="14">
                  <c:v>601</c:v>
                </c:pt>
                <c:pt idx="15">
                  <c:v>653</c:v>
                </c:pt>
                <c:pt idx="16">
                  <c:v>556</c:v>
                </c:pt>
                <c:pt idx="17">
                  <c:v>500</c:v>
                </c:pt>
                <c:pt idx="18">
                  <c:v>543</c:v>
                </c:pt>
                <c:pt idx="19">
                  <c:v>412</c:v>
                </c:pt>
                <c:pt idx="20">
                  <c:v>252</c:v>
                </c:pt>
                <c:pt idx="21">
                  <c:v>190</c:v>
                </c:pt>
                <c:pt idx="22">
                  <c:v>151</c:v>
                </c:pt>
                <c:pt idx="23">
                  <c:v>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53</c:v>
                </c:pt>
                <c:pt idx="1">
                  <c:v>59</c:v>
                </c:pt>
                <c:pt idx="2">
                  <c:v>37</c:v>
                </c:pt>
                <c:pt idx="3">
                  <c:v>39</c:v>
                </c:pt>
                <c:pt idx="4">
                  <c:v>51</c:v>
                </c:pt>
                <c:pt idx="5">
                  <c:v>71</c:v>
                </c:pt>
                <c:pt idx="6">
                  <c:v>109</c:v>
                </c:pt>
                <c:pt idx="7">
                  <c:v>210</c:v>
                </c:pt>
                <c:pt idx="8">
                  <c:v>353</c:v>
                </c:pt>
                <c:pt idx="9">
                  <c:v>436</c:v>
                </c:pt>
                <c:pt idx="10">
                  <c:v>523</c:v>
                </c:pt>
                <c:pt idx="11">
                  <c:v>519</c:v>
                </c:pt>
                <c:pt idx="12">
                  <c:v>586</c:v>
                </c:pt>
                <c:pt idx="13">
                  <c:v>572</c:v>
                </c:pt>
                <c:pt idx="14">
                  <c:v>637</c:v>
                </c:pt>
                <c:pt idx="15">
                  <c:v>557</c:v>
                </c:pt>
                <c:pt idx="16">
                  <c:v>532</c:v>
                </c:pt>
                <c:pt idx="17">
                  <c:v>584</c:v>
                </c:pt>
                <c:pt idx="18">
                  <c:v>472</c:v>
                </c:pt>
                <c:pt idx="19">
                  <c:v>336</c:v>
                </c:pt>
                <c:pt idx="20">
                  <c:v>210</c:v>
                </c:pt>
                <c:pt idx="21">
                  <c:v>191</c:v>
                </c:pt>
                <c:pt idx="22">
                  <c:v>154</c:v>
                </c:pt>
                <c:pt idx="23">
                  <c:v>105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78</c:v>
                </c:pt>
                <c:pt idx="1">
                  <c:v>52</c:v>
                </c:pt>
                <c:pt idx="2">
                  <c:v>35</c:v>
                </c:pt>
                <c:pt idx="3">
                  <c:v>28</c:v>
                </c:pt>
                <c:pt idx="4">
                  <c:v>32</c:v>
                </c:pt>
                <c:pt idx="5">
                  <c:v>40</c:v>
                </c:pt>
                <c:pt idx="6">
                  <c:v>61</c:v>
                </c:pt>
                <c:pt idx="7">
                  <c:v>128</c:v>
                </c:pt>
                <c:pt idx="8">
                  <c:v>198</c:v>
                </c:pt>
                <c:pt idx="9">
                  <c:v>456</c:v>
                </c:pt>
                <c:pt idx="10">
                  <c:v>677</c:v>
                </c:pt>
                <c:pt idx="11">
                  <c:v>545</c:v>
                </c:pt>
                <c:pt idx="12">
                  <c:v>580</c:v>
                </c:pt>
                <c:pt idx="13">
                  <c:v>549</c:v>
                </c:pt>
                <c:pt idx="14">
                  <c:v>522</c:v>
                </c:pt>
                <c:pt idx="15">
                  <c:v>596</c:v>
                </c:pt>
                <c:pt idx="16">
                  <c:v>569</c:v>
                </c:pt>
                <c:pt idx="17">
                  <c:v>507</c:v>
                </c:pt>
                <c:pt idx="18">
                  <c:v>400</c:v>
                </c:pt>
                <c:pt idx="19">
                  <c:v>306</c:v>
                </c:pt>
                <c:pt idx="20">
                  <c:v>237</c:v>
                </c:pt>
                <c:pt idx="21">
                  <c:v>149</c:v>
                </c:pt>
                <c:pt idx="22">
                  <c:v>100</c:v>
                </c:pt>
                <c:pt idx="23">
                  <c:v>60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168</c:v>
                </c:pt>
                <c:pt idx="1">
                  <c:v>2903</c:v>
                </c:pt>
                <c:pt idx="2">
                  <c:v>296</c:v>
                </c:pt>
                <c:pt idx="3">
                  <c:v>57</c:v>
                </c:pt>
                <c:pt idx="4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112</c:v>
                </c:pt>
                <c:pt idx="1">
                  <c:v>4431</c:v>
                </c:pt>
                <c:pt idx="2">
                  <c:v>372</c:v>
                </c:pt>
                <c:pt idx="3">
                  <c:v>62</c:v>
                </c:pt>
                <c:pt idx="4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24.6</c:v>
                </c:pt>
                <c:pt idx="1">
                  <c:v>29.1</c:v>
                </c:pt>
                <c:pt idx="2">
                  <c:v>31.9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0.10257866636373963</c:v>
                </c:pt>
                <c:pt idx="1">
                  <c:v>1.5335681017834829E-2</c:v>
                </c:pt>
                <c:pt idx="2">
                  <c:v>1.1359763716914689E-4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1.xml"/><Relationship Id="rId7" Type="http://schemas.openxmlformats.org/officeDocument/2006/relationships/image" Target="../media/image4.pn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3.jpeg"/><Relationship Id="rId11" Type="http://schemas.openxmlformats.org/officeDocument/2006/relationships/image" Target="../media/image8.jpg"/><Relationship Id="rId5" Type="http://schemas.openxmlformats.org/officeDocument/2006/relationships/chart" Target="../charts/chart3.xml"/><Relationship Id="rId10" Type="http://schemas.openxmlformats.org/officeDocument/2006/relationships/image" Target="../media/image7.jpg"/><Relationship Id="rId4" Type="http://schemas.openxmlformats.org/officeDocument/2006/relationships/chart" Target="../charts/chart2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  <xdr:twoCellAnchor editAs="oneCell">
    <xdr:from>
      <xdr:col>13</xdr:col>
      <xdr:colOff>11206</xdr:colOff>
      <xdr:row>15</xdr:row>
      <xdr:rowOff>11206</xdr:rowOff>
    </xdr:from>
    <xdr:to>
      <xdr:col>17</xdr:col>
      <xdr:colOff>1</xdr:colOff>
      <xdr:row>24</xdr:row>
      <xdr:rowOff>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225118" y="3395382"/>
          <a:ext cx="2969559" cy="2543736"/>
        </a:xfrm>
        <a:prstGeom prst="rect">
          <a:avLst/>
        </a:prstGeom>
      </xdr:spPr>
    </xdr:pic>
    <xdr:clientData/>
  </xdr:twoCellAnchor>
  <xdr:twoCellAnchor>
    <xdr:from>
      <xdr:col>15</xdr:col>
      <xdr:colOff>318568</xdr:colOff>
      <xdr:row>18</xdr:row>
      <xdr:rowOff>218033</xdr:rowOff>
    </xdr:from>
    <xdr:to>
      <xdr:col>15</xdr:col>
      <xdr:colOff>437030</xdr:colOff>
      <xdr:row>19</xdr:row>
      <xdr:rowOff>100853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 bwMode="auto">
        <a:xfrm>
          <a:off x="9686686" y="4633151"/>
          <a:ext cx="118462" cy="106937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403894</xdr:colOff>
      <xdr:row>19</xdr:row>
      <xdr:rowOff>52507</xdr:rowOff>
    </xdr:from>
    <xdr:to>
      <xdr:col>15</xdr:col>
      <xdr:colOff>930089</xdr:colOff>
      <xdr:row>19</xdr:row>
      <xdr:rowOff>246529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9772012" y="4691742"/>
          <a:ext cx="526195" cy="194022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103</v>
      </c>
    </row>
    <row r="3" spans="1:22" ht="10.5" customHeight="1" x14ac:dyDescent="0.25">
      <c r="B3" s="134"/>
      <c r="C3" s="135"/>
      <c r="D3" s="135"/>
      <c r="E3" s="136"/>
      <c r="F3" s="137"/>
      <c r="G3" s="464">
        <v>51.387410000000003</v>
      </c>
      <c r="H3" s="465">
        <v>-2.34964</v>
      </c>
      <c r="I3" s="134"/>
      <c r="J3" s="216" t="str">
        <f>CONCATENATE("http://www.google.com/maps/?q=",VALUE(G3),",",VALUE(H3))</f>
        <v>http://www.google.com/maps/?q=51.38741,-2.34964</v>
      </c>
      <c r="Q3" s="138" t="s">
        <v>2</v>
      </c>
      <c r="S3" s="138"/>
      <c r="T3" s="136"/>
      <c r="U3" s="466" t="s">
        <v>104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466" t="s">
        <v>105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73">
        <v>43743</v>
      </c>
      <c r="U5" s="473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30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51.38741, -2.34964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2" t="s">
        <v>51</v>
      </c>
      <c r="M9" s="483"/>
      <c r="N9" s="483"/>
      <c r="O9" s="483"/>
      <c r="P9" s="484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25.331340860368513</v>
      </c>
      <c r="I10" s="270"/>
      <c r="J10" s="271">
        <f>Values!AE1336</f>
        <v>29.76</v>
      </c>
      <c r="K10" s="134"/>
      <c r="L10" s="198">
        <f>Values!Y1336</f>
        <v>0.13720165785336574</v>
      </c>
      <c r="M10" s="199"/>
      <c r="N10" s="200">
        <f>Values!AA1336</f>
        <v>1.8893811633557241E-2</v>
      </c>
      <c r="O10" s="201"/>
      <c r="P10" s="202">
        <f>Values!AC1336</f>
        <v>4.5733885951121904E-4</v>
      </c>
      <c r="T10" s="583">
        <f ca="1">'Classed Summary'!S21/'Classed Summary'!X21</f>
        <v>3.1359174846115452E-2</v>
      </c>
    </row>
    <row r="11" spans="1:22" ht="27.75" customHeight="1" x14ac:dyDescent="0.25">
      <c r="G11" s="232" t="str">
        <f>Values!M9</f>
        <v>Southbound</v>
      </c>
      <c r="H11" s="269">
        <f>Values!BI1336</f>
        <v>24.733703084577222</v>
      </c>
      <c r="I11" s="270"/>
      <c r="J11" s="271">
        <f>Values!BJ1336</f>
        <v>29.4</v>
      </c>
      <c r="K11" s="134"/>
      <c r="L11" s="203">
        <f>Values!BD1336</f>
        <v>0.11876616915422888</v>
      </c>
      <c r="M11" s="204"/>
      <c r="N11" s="205">
        <f>Values!BF1336</f>
        <v>1.7711442786069651E-2</v>
      </c>
      <c r="O11" s="206"/>
      <c r="P11" s="207">
        <f>Values!BH1336</f>
        <v>5.9701492537313423E-4</v>
      </c>
      <c r="T11" s="583">
        <f ca="1">'Classed Summary'!T21/'Classed Summary'!X21</f>
        <v>0.84713026118782231</v>
      </c>
    </row>
    <row r="12" spans="1:22" ht="30" customHeight="1" x14ac:dyDescent="0.25">
      <c r="G12" s="233" t="s">
        <v>84</v>
      </c>
      <c r="H12" s="272">
        <f>Values!CN1336</f>
        <v>25.081538013641552</v>
      </c>
      <c r="I12" s="273"/>
      <c r="J12" s="274">
        <f>Values!CO1336</f>
        <v>29.61</v>
      </c>
      <c r="K12" s="134"/>
      <c r="L12" s="203">
        <f>Values!CI1336</f>
        <v>0.12949592413907834</v>
      </c>
      <c r="M12" s="204"/>
      <c r="N12" s="205">
        <f>Values!CK1336</f>
        <v>1.8399600731991352E-2</v>
      </c>
      <c r="O12" s="206"/>
      <c r="P12" s="207">
        <f>Values!CM1336</f>
        <v>5.1572117784062549E-4</v>
      </c>
      <c r="T12" s="583">
        <f ca="1">'Classed Summary'!U21/'Classed Summary'!X21</f>
        <v>7.2866411578772244E-2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9" t="s">
        <v>86</v>
      </c>
      <c r="M13" s="306"/>
      <c r="N13" s="485" t="str">
        <f>"of vehicles are traveling 10% +2 over PSL ("&amp;N8&amp;"mph)"</f>
        <v>of vehicles are traveling 10% +2 over PSL (35mph)</v>
      </c>
      <c r="O13" s="307"/>
      <c r="P13" s="487" t="str">
        <f>"of vehicles are 15mph over PSL ("&amp;P8&amp;"mph)"</f>
        <v>of vehicles are 15mph over PSL (45mph)</v>
      </c>
      <c r="T13" s="583">
        <f ca="1">'Classed Summary'!V21/'Classed Summary'!X21</f>
        <v>9.9817002162701715E-3</v>
      </c>
    </row>
    <row r="14" spans="1:22" ht="30" customHeight="1" x14ac:dyDescent="0.25">
      <c r="L14" s="490"/>
      <c r="M14" s="308"/>
      <c r="N14" s="486"/>
      <c r="O14" s="309"/>
      <c r="P14" s="488"/>
      <c r="T14" s="583">
        <f ca="1">'Classed Summary'!W21/'Classed Summary'!X21</f>
        <v>3.8662452171019795E-2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1" t="s">
        <v>64</v>
      </c>
      <c r="S16" s="492"/>
      <c r="T16" s="492"/>
      <c r="U16" s="493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4" t="s">
        <v>96</v>
      </c>
      <c r="L17" s="475"/>
      <c r="M17" s="158"/>
      <c r="N17" s="159"/>
      <c r="O17" s="134"/>
      <c r="P17" s="134"/>
      <c r="Q17" s="160"/>
      <c r="R17" s="494" t="s">
        <v>106</v>
      </c>
      <c r="S17" s="495"/>
      <c r="T17" s="495"/>
      <c r="U17" s="496"/>
      <c r="V17" s="134"/>
    </row>
    <row r="18" spans="2:22" ht="27.75" customHeight="1" x14ac:dyDescent="0.35">
      <c r="G18" s="161" t="str">
        <f>G10</f>
        <v>Northbound</v>
      </c>
      <c r="H18" s="222">
        <f>Values!J110</f>
        <v>5402.7999999999993</v>
      </c>
      <c r="I18" s="223"/>
      <c r="J18" s="224">
        <f>Values!K110</f>
        <v>4997.8571428571431</v>
      </c>
      <c r="K18" s="476">
        <f>SUM(Values!C11:I106)</f>
        <v>34985</v>
      </c>
      <c r="L18" s="477"/>
      <c r="M18" s="162"/>
      <c r="N18" s="159"/>
      <c r="O18" s="134"/>
      <c r="P18" s="134"/>
      <c r="Q18" s="160"/>
      <c r="R18" s="497"/>
      <c r="S18" s="498"/>
      <c r="T18" s="498"/>
      <c r="U18" s="49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97"/>
      <c r="S19" s="498"/>
      <c r="T19" s="498"/>
      <c r="U19" s="499"/>
      <c r="V19" s="134"/>
    </row>
    <row r="20" spans="2:22" ht="27.75" customHeight="1" x14ac:dyDescent="0.35">
      <c r="G20" s="161" t="str">
        <f>G11</f>
        <v>Southbound</v>
      </c>
      <c r="H20" s="222">
        <f>Values!T110</f>
        <v>3759.0000000000018</v>
      </c>
      <c r="I20" s="223"/>
      <c r="J20" s="224">
        <f>Values!U110</f>
        <v>3589.2857142857147</v>
      </c>
      <c r="K20" s="478">
        <f>SUM(Values!M11:S106)</f>
        <v>25125</v>
      </c>
      <c r="L20" s="479"/>
      <c r="M20" s="165"/>
      <c r="N20" s="159"/>
      <c r="O20" s="134"/>
      <c r="P20" s="134"/>
      <c r="Q20" s="160"/>
      <c r="R20" s="497"/>
      <c r="S20" s="498"/>
      <c r="T20" s="498"/>
      <c r="U20" s="49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9161.7999999999956</v>
      </c>
      <c r="I22" s="230"/>
      <c r="J22" s="231">
        <f>Values!AE110</f>
        <v>8587.1428571428587</v>
      </c>
      <c r="K22" s="480">
        <f>K18+K20</f>
        <v>60110</v>
      </c>
      <c r="L22" s="481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3">
    <mergeCell ref="T5:U5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  <mergeCell ref="R17:U17"/>
    <mergeCell ref="R18:U18"/>
    <mergeCell ref="R19:U20"/>
  </mergeCells>
  <conditionalFormatting sqref="G2">
    <cfRule type="expression" dxfId="10" priority="6">
      <formula>$G$3&lt;&gt;""</formula>
    </cfRule>
  </conditionalFormatting>
  <conditionalFormatting sqref="H2">
    <cfRule type="expression" dxfId="9" priority="5">
      <formula>$H$3&lt;&gt;""</formula>
    </cfRule>
  </conditionalFormatting>
  <conditionalFormatting sqref="G3">
    <cfRule type="expression" dxfId="8" priority="2">
      <formula>$G$3&lt;&gt;""</formula>
    </cfRule>
  </conditionalFormatting>
  <conditionalFormatting sqref="H3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503" t="str">
        <f>Dashboard!$U$2</f>
        <v>Jacobs UK Ltd</v>
      </c>
      <c r="K2" s="503"/>
      <c r="L2" s="503"/>
      <c r="M2" s="503"/>
      <c r="N2" s="503"/>
      <c r="O2" s="503"/>
      <c r="P2" s="503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503" t="str">
        <f>Dashboard!$U$3</f>
        <v>4007-MID Bath</v>
      </c>
      <c r="K3" s="503"/>
      <c r="L3" s="503"/>
      <c r="M3" s="503"/>
      <c r="N3" s="503"/>
      <c r="O3" s="503"/>
      <c r="P3" s="503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503" t="str">
        <f>Dashboard!$U$4</f>
        <v>23 - Beckford Rd</v>
      </c>
      <c r="K4" s="503"/>
      <c r="L4" s="503"/>
      <c r="M4" s="503"/>
      <c r="N4" s="503"/>
      <c r="O4" s="503"/>
      <c r="P4" s="503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502">
        <f>Dashboard!$T$5</f>
        <v>43743</v>
      </c>
      <c r="K5" s="502"/>
      <c r="L5" s="502"/>
      <c r="M5" s="502"/>
      <c r="N5" s="502"/>
      <c r="O5" s="502"/>
      <c r="P5" s="50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4" t="str">
        <f ca="1">OFFSET(AB9,O7-1,0)</f>
        <v>Combined</v>
      </c>
      <c r="D9" s="505"/>
      <c r="E9" s="505"/>
      <c r="F9" s="505"/>
      <c r="G9" s="505"/>
      <c r="H9" s="505"/>
      <c r="I9" s="505"/>
      <c r="J9" s="505"/>
      <c r="K9" s="506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500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7" t="s">
        <v>33</v>
      </c>
      <c r="K10" s="509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501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8"/>
      <c r="K11" s="510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12</v>
      </c>
      <c r="D12" s="209">
        <f>IF($O$7=1,Values!D11,IF($O$7=2,Values!N11,Values!X11))</f>
        <v>11</v>
      </c>
      <c r="E12" s="209">
        <f>IF($O$7=1,Values!E11,IF($O$7=2,Values!O11,Values!Y11))</f>
        <v>23</v>
      </c>
      <c r="F12" s="209">
        <f>IF($O$7=1,Values!F11,IF($O$7=2,Values!P11,Values!Z11))</f>
        <v>13</v>
      </c>
      <c r="G12" s="209">
        <f>IF($O$7=1,Values!G11,IF($O$7=2,Values!Q11,Values!AA11))</f>
        <v>14</v>
      </c>
      <c r="H12" s="209">
        <f>IF($O$7=1,Values!H11,IF($O$7=2,Values!R11,Values!AB11))</f>
        <v>12</v>
      </c>
      <c r="I12" s="218">
        <f>IF($O$7=1,Values!I11,IF($O$7=2,Values!S11,Values!AC11))</f>
        <v>26</v>
      </c>
      <c r="J12" s="219">
        <f>IF($O$7=1,Values!J11,IF($O$7=2,Values!T11,Values!AD11))</f>
        <v>14.6</v>
      </c>
      <c r="K12" s="219">
        <f>IF($O$7=1,Values!K11,IF($O$7=2,Values!U11,Values!AE11))</f>
        <v>15.857142857142858</v>
      </c>
      <c r="AA12" s="60"/>
      <c r="AB12" s="314">
        <v>0</v>
      </c>
      <c r="AC12" s="282">
        <f>IFERROR(VALUE(0&amp;SUBSTITUTE(C12,"*","")),"-")</f>
        <v>12</v>
      </c>
      <c r="AD12" s="282">
        <f t="shared" ref="AD12:AI12" si="0">IFERROR(VALUE(0&amp;SUBSTITUTE(D12,"*","")),"-")</f>
        <v>11</v>
      </c>
      <c r="AE12" s="282">
        <f t="shared" si="0"/>
        <v>23</v>
      </c>
      <c r="AF12" s="282">
        <f t="shared" si="0"/>
        <v>13</v>
      </c>
      <c r="AG12" s="282">
        <f t="shared" si="0"/>
        <v>14</v>
      </c>
      <c r="AH12" s="282">
        <f t="shared" si="0"/>
        <v>12</v>
      </c>
      <c r="AI12" s="282">
        <f t="shared" si="0"/>
        <v>26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11</v>
      </c>
      <c r="D13" s="212">
        <f>IF($O$7=1,Values!D12,IF($O$7=2,Values!N12,Values!X12))</f>
        <v>7</v>
      </c>
      <c r="E13" s="212">
        <f>IF($O$7=1,Values!E12,IF($O$7=2,Values!O12,Values!Y12))</f>
        <v>18</v>
      </c>
      <c r="F13" s="212">
        <f>IF($O$7=1,Values!F12,IF($O$7=2,Values!P12,Values!Z12))</f>
        <v>10</v>
      </c>
      <c r="G13" s="212">
        <f>IF($O$7=1,Values!G12,IF($O$7=2,Values!Q12,Values!AA12))</f>
        <v>12</v>
      </c>
      <c r="H13" s="212">
        <f>IF($O$7=1,Values!H12,IF($O$7=2,Values!R12,Values!AB12))</f>
        <v>16</v>
      </c>
      <c r="I13" s="220">
        <f>IF($O$7=1,Values!I12,IF($O$7=2,Values!S12,Values!AC12))</f>
        <v>21</v>
      </c>
      <c r="J13" s="21">
        <f>IF($O$7=1,Values!J12,IF($O$7=2,Values!T12,Values!AD12))</f>
        <v>11.6</v>
      </c>
      <c r="K13" s="21">
        <f>IF($O$7=1,Values!K12,IF($O$7=2,Values!U12,Values!AE12))</f>
        <v>13.571428571428571</v>
      </c>
      <c r="AA13" s="60"/>
      <c r="AB13" s="314">
        <v>1.0416666666666666E-2</v>
      </c>
      <c r="AC13" s="282">
        <f t="shared" ref="AC13:AC76" si="1">IFERROR(VALUE(0&amp;SUBSTITUTE(C13,"*","")),"-")</f>
        <v>11</v>
      </c>
      <c r="AD13" s="282">
        <f t="shared" ref="AD13:AD76" si="2">IFERROR(VALUE(0&amp;SUBSTITUTE(D13,"*","")),"-")</f>
        <v>7</v>
      </c>
      <c r="AE13" s="282">
        <f t="shared" ref="AE13:AE76" si="3">IFERROR(VALUE(0&amp;SUBSTITUTE(E13,"*","")),"-")</f>
        <v>18</v>
      </c>
      <c r="AF13" s="282">
        <f t="shared" ref="AF13:AF76" si="4">IFERROR(VALUE(0&amp;SUBSTITUTE(F13,"*","")),"-")</f>
        <v>10</v>
      </c>
      <c r="AG13" s="282">
        <f t="shared" ref="AG13:AG76" si="5">IFERROR(VALUE(0&amp;SUBSTITUTE(G13,"*","")),"-")</f>
        <v>12</v>
      </c>
      <c r="AH13" s="282">
        <f t="shared" ref="AH13:AI76" si="6">IFERROR(VALUE(0&amp;SUBSTITUTE(H13,"*","")),"-")</f>
        <v>16</v>
      </c>
      <c r="AI13" s="282">
        <f t="shared" si="6"/>
        <v>21</v>
      </c>
      <c r="AJ13" s="315">
        <f t="shared" ref="AJ13:AJ75" si="7">IFERROR(VALUE(0&amp;SUBSTITUTE(J13,"*","")),"-")</f>
        <v>11.6</v>
      </c>
      <c r="AK13" s="315">
        <f t="shared" ref="AK13:AK75" si="8">IFERROR(VALUE(0&amp;SUBSTITUTE(K13,"*","")),"-")</f>
        <v>13.5714285714286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11</v>
      </c>
      <c r="D14" s="212">
        <f>IF($O$7=1,Values!D13,IF($O$7=2,Values!N13,Values!X13))</f>
        <v>8</v>
      </c>
      <c r="E14" s="212">
        <f>IF($O$7=1,Values!E13,IF($O$7=2,Values!O13,Values!Y13))</f>
        <v>8</v>
      </c>
      <c r="F14" s="212">
        <f>IF($O$7=1,Values!F13,IF($O$7=2,Values!P13,Values!Z13))</f>
        <v>9</v>
      </c>
      <c r="G14" s="212">
        <f>IF($O$7=1,Values!G13,IF($O$7=2,Values!Q13,Values!AA13))</f>
        <v>22</v>
      </c>
      <c r="H14" s="212">
        <f>IF($O$7=1,Values!H13,IF($O$7=2,Values!R13,Values!AB13))</f>
        <v>12</v>
      </c>
      <c r="I14" s="220">
        <f>IF($O$7=1,Values!I13,IF($O$7=2,Values!S13,Values!AC13))</f>
        <v>17</v>
      </c>
      <c r="J14" s="21">
        <f>IF($O$7=1,Values!J13,IF($O$7=2,Values!T13,Values!AD13))</f>
        <v>11.6</v>
      </c>
      <c r="K14" s="21">
        <f>IF($O$7=1,Values!K13,IF($O$7=2,Values!U13,Values!AE13))</f>
        <v>12.428571428571429</v>
      </c>
      <c r="AA14" s="60"/>
      <c r="AB14" s="314">
        <v>2.0833333333333332E-2</v>
      </c>
      <c r="AC14" s="282">
        <f t="shared" si="1"/>
        <v>11</v>
      </c>
      <c r="AD14" s="282">
        <f t="shared" si="2"/>
        <v>8</v>
      </c>
      <c r="AE14" s="282">
        <f t="shared" si="3"/>
        <v>8</v>
      </c>
      <c r="AF14" s="282">
        <f t="shared" si="4"/>
        <v>9</v>
      </c>
      <c r="AG14" s="282">
        <f t="shared" si="5"/>
        <v>22</v>
      </c>
      <c r="AH14" s="282">
        <f t="shared" si="6"/>
        <v>12</v>
      </c>
      <c r="AI14" s="282">
        <f t="shared" si="6"/>
        <v>17</v>
      </c>
      <c r="AJ14" s="315">
        <f t="shared" si="7"/>
        <v>11.6</v>
      </c>
      <c r="AK14" s="315">
        <f t="shared" si="8"/>
        <v>12.4285714285714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5</v>
      </c>
      <c r="D15" s="212">
        <f>IF($O$7=1,Values!D14,IF($O$7=2,Values!N14,Values!X14))</f>
        <v>7</v>
      </c>
      <c r="E15" s="212">
        <f>IF($O$7=1,Values!E14,IF($O$7=2,Values!O14,Values!Y14))</f>
        <v>8</v>
      </c>
      <c r="F15" s="212">
        <f>IF($O$7=1,Values!F14,IF($O$7=2,Values!P14,Values!Z14))</f>
        <v>15</v>
      </c>
      <c r="G15" s="212">
        <f>IF($O$7=1,Values!G14,IF($O$7=2,Values!Q14,Values!AA14))</f>
        <v>17</v>
      </c>
      <c r="H15" s="212">
        <f>IF($O$7=1,Values!H14,IF($O$7=2,Values!R14,Values!AB14))</f>
        <v>13</v>
      </c>
      <c r="I15" s="220">
        <f>IF($O$7=1,Values!I14,IF($O$7=2,Values!S14,Values!AC14))</f>
        <v>14</v>
      </c>
      <c r="J15" s="21">
        <f>IF($O$7=1,Values!J14,IF($O$7=2,Values!T14,Values!AD14))</f>
        <v>10.4</v>
      </c>
      <c r="K15" s="21">
        <f>IF($O$7=1,Values!K14,IF($O$7=2,Values!U14,Values!AE14))</f>
        <v>11.285714285714286</v>
      </c>
      <c r="AA15" s="60"/>
      <c r="AB15" s="314">
        <v>3.125E-2</v>
      </c>
      <c r="AC15" s="282">
        <f t="shared" si="1"/>
        <v>5</v>
      </c>
      <c r="AD15" s="282">
        <f t="shared" si="2"/>
        <v>7</v>
      </c>
      <c r="AE15" s="282">
        <f t="shared" si="3"/>
        <v>8</v>
      </c>
      <c r="AF15" s="282">
        <f t="shared" si="4"/>
        <v>15</v>
      </c>
      <c r="AG15" s="282">
        <f t="shared" si="5"/>
        <v>17</v>
      </c>
      <c r="AH15" s="282">
        <f t="shared" si="6"/>
        <v>13</v>
      </c>
      <c r="AI15" s="282">
        <f t="shared" si="6"/>
        <v>14</v>
      </c>
      <c r="AJ15" s="315">
        <f t="shared" si="7"/>
        <v>10.4</v>
      </c>
      <c r="AK15" s="315">
        <f t="shared" si="8"/>
        <v>11.285714285714301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4</v>
      </c>
      <c r="D16" s="212">
        <f>IF($O$7=1,Values!D15,IF($O$7=2,Values!N15,Values!X15))</f>
        <v>6</v>
      </c>
      <c r="E16" s="212">
        <f>IF($O$7=1,Values!E15,IF($O$7=2,Values!O15,Values!Y15))</f>
        <v>5</v>
      </c>
      <c r="F16" s="212">
        <f>IF($O$7=1,Values!F15,IF($O$7=2,Values!P15,Values!Z15))</f>
        <v>17</v>
      </c>
      <c r="G16" s="212">
        <f>IF($O$7=1,Values!G15,IF($O$7=2,Values!Q15,Values!AA15))</f>
        <v>16</v>
      </c>
      <c r="H16" s="212">
        <f>IF($O$7=1,Values!H15,IF($O$7=2,Values!R15,Values!AB15))</f>
        <v>18</v>
      </c>
      <c r="I16" s="220">
        <f>IF($O$7=1,Values!I15,IF($O$7=2,Values!S15,Values!AC15))</f>
        <v>14</v>
      </c>
      <c r="J16" s="21">
        <f>IF($O$7=1,Values!J15,IF($O$7=2,Values!T15,Values!AD15))</f>
        <v>9.6</v>
      </c>
      <c r="K16" s="21">
        <f>IF($O$7=1,Values!K15,IF($O$7=2,Values!U15,Values!AE15))</f>
        <v>11.428571428571429</v>
      </c>
      <c r="AA16" s="60"/>
      <c r="AB16" s="314">
        <v>4.1666666666666664E-2</v>
      </c>
      <c r="AC16" s="282">
        <f t="shared" si="1"/>
        <v>4</v>
      </c>
      <c r="AD16" s="282">
        <f t="shared" si="2"/>
        <v>6</v>
      </c>
      <c r="AE16" s="282">
        <f t="shared" si="3"/>
        <v>5</v>
      </c>
      <c r="AF16" s="282">
        <f t="shared" si="4"/>
        <v>17</v>
      </c>
      <c r="AG16" s="282">
        <f t="shared" si="5"/>
        <v>16</v>
      </c>
      <c r="AH16" s="282">
        <f t="shared" si="6"/>
        <v>18</v>
      </c>
      <c r="AI16" s="282">
        <f t="shared" si="6"/>
        <v>14</v>
      </c>
      <c r="AJ16" s="315">
        <f t="shared" si="7"/>
        <v>9.6</v>
      </c>
      <c r="AK16" s="315">
        <f t="shared" si="8"/>
        <v>11.4285714285714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13</v>
      </c>
      <c r="D17" s="212">
        <f>IF($O$7=1,Values!D16,IF($O$7=2,Values!N16,Values!X16))</f>
        <v>11</v>
      </c>
      <c r="E17" s="212">
        <f>IF($O$7=1,Values!E16,IF($O$7=2,Values!O16,Values!Y16))</f>
        <v>16</v>
      </c>
      <c r="F17" s="212">
        <f>IF($O$7=1,Values!F16,IF($O$7=2,Values!P16,Values!Z16))</f>
        <v>14</v>
      </c>
      <c r="G17" s="212">
        <f>IF($O$7=1,Values!G16,IF($O$7=2,Values!Q16,Values!AA16))</f>
        <v>11</v>
      </c>
      <c r="H17" s="212">
        <f>IF($O$7=1,Values!H16,IF($O$7=2,Values!R16,Values!AB16))</f>
        <v>16</v>
      </c>
      <c r="I17" s="220">
        <f>IF($O$7=1,Values!I16,IF($O$7=2,Values!S16,Values!AC16))</f>
        <v>15</v>
      </c>
      <c r="J17" s="21">
        <f>IF($O$7=1,Values!J16,IF($O$7=2,Values!T16,Values!AD16))</f>
        <v>13</v>
      </c>
      <c r="K17" s="21">
        <f>IF($O$7=1,Values!K16,IF($O$7=2,Values!U16,Values!AE16))</f>
        <v>13.714285714285714</v>
      </c>
      <c r="AA17" s="60"/>
      <c r="AB17" s="314">
        <v>5.2083333333333329E-2</v>
      </c>
      <c r="AC17" s="282">
        <f t="shared" si="1"/>
        <v>13</v>
      </c>
      <c r="AD17" s="282">
        <f t="shared" si="2"/>
        <v>11</v>
      </c>
      <c r="AE17" s="282">
        <f t="shared" si="3"/>
        <v>16</v>
      </c>
      <c r="AF17" s="282">
        <f t="shared" si="4"/>
        <v>14</v>
      </c>
      <c r="AG17" s="282">
        <f t="shared" si="5"/>
        <v>11</v>
      </c>
      <c r="AH17" s="282">
        <f t="shared" si="6"/>
        <v>16</v>
      </c>
      <c r="AI17" s="282">
        <f t="shared" si="6"/>
        <v>15</v>
      </c>
      <c r="AJ17" s="315">
        <f t="shared" si="7"/>
        <v>13</v>
      </c>
      <c r="AK17" s="315">
        <f t="shared" si="8"/>
        <v>13.714285714285699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9</v>
      </c>
      <c r="D18" s="212">
        <f>IF($O$7=1,Values!D17,IF($O$7=2,Values!N17,Values!X17))</f>
        <v>8</v>
      </c>
      <c r="E18" s="212">
        <f>IF($O$7=1,Values!E17,IF($O$7=2,Values!O17,Values!Y17))</f>
        <v>6</v>
      </c>
      <c r="F18" s="212">
        <f>IF($O$7=1,Values!F17,IF($O$7=2,Values!P17,Values!Z17))</f>
        <v>12</v>
      </c>
      <c r="G18" s="212">
        <f>IF($O$7=1,Values!G17,IF($O$7=2,Values!Q17,Values!AA17))</f>
        <v>8</v>
      </c>
      <c r="H18" s="212">
        <f>IF($O$7=1,Values!H17,IF($O$7=2,Values!R17,Values!AB17))</f>
        <v>16</v>
      </c>
      <c r="I18" s="220">
        <f>IF($O$7=1,Values!I17,IF($O$7=2,Values!S17,Values!AC17))</f>
        <v>11</v>
      </c>
      <c r="J18" s="21">
        <f>IF($O$7=1,Values!J17,IF($O$7=2,Values!T17,Values!AD17))</f>
        <v>8.6</v>
      </c>
      <c r="K18" s="21">
        <f>IF($O$7=1,Values!K17,IF($O$7=2,Values!U17,Values!AE17))</f>
        <v>10</v>
      </c>
      <c r="AA18" s="60"/>
      <c r="AB18" s="314">
        <v>6.2499999999999993E-2</v>
      </c>
      <c r="AC18" s="282">
        <f t="shared" si="1"/>
        <v>9</v>
      </c>
      <c r="AD18" s="282">
        <f t="shared" si="2"/>
        <v>8</v>
      </c>
      <c r="AE18" s="282">
        <f t="shared" si="3"/>
        <v>6</v>
      </c>
      <c r="AF18" s="282">
        <f t="shared" si="4"/>
        <v>12</v>
      </c>
      <c r="AG18" s="282">
        <f t="shared" si="5"/>
        <v>8</v>
      </c>
      <c r="AH18" s="282">
        <f t="shared" si="6"/>
        <v>16</v>
      </c>
      <c r="AI18" s="282">
        <f t="shared" si="6"/>
        <v>11</v>
      </c>
      <c r="AJ18" s="315">
        <f t="shared" si="7"/>
        <v>8.6</v>
      </c>
      <c r="AK18" s="315">
        <f t="shared" si="8"/>
        <v>10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9</v>
      </c>
      <c r="D19" s="212">
        <f>IF($O$7=1,Values!D18,IF($O$7=2,Values!N18,Values!X18))</f>
        <v>11</v>
      </c>
      <c r="E19" s="212">
        <f>IF($O$7=1,Values!E18,IF($O$7=2,Values!O18,Values!Y18))</f>
        <v>7</v>
      </c>
      <c r="F19" s="212">
        <f>IF($O$7=1,Values!F18,IF($O$7=2,Values!P18,Values!Z18))</f>
        <v>14</v>
      </c>
      <c r="G19" s="212">
        <f>IF($O$7=1,Values!G18,IF($O$7=2,Values!Q18,Values!AA18))</f>
        <v>6</v>
      </c>
      <c r="H19" s="212">
        <f>IF($O$7=1,Values!H18,IF($O$7=2,Values!R18,Values!AB18))</f>
        <v>9</v>
      </c>
      <c r="I19" s="220">
        <f>IF($O$7=1,Values!I18,IF($O$7=2,Values!S18,Values!AC18))</f>
        <v>12</v>
      </c>
      <c r="J19" s="21">
        <f>IF($O$7=1,Values!J18,IF($O$7=2,Values!T18,Values!AD18))</f>
        <v>9.4</v>
      </c>
      <c r="K19" s="21">
        <f>IF($O$7=1,Values!K18,IF($O$7=2,Values!U18,Values!AE18))</f>
        <v>9.7142857142857135</v>
      </c>
      <c r="AA19" s="60"/>
      <c r="AB19" s="314">
        <v>7.2916666666666657E-2</v>
      </c>
      <c r="AC19" s="282">
        <f t="shared" si="1"/>
        <v>9</v>
      </c>
      <c r="AD19" s="282">
        <f t="shared" si="2"/>
        <v>11</v>
      </c>
      <c r="AE19" s="282">
        <f t="shared" si="3"/>
        <v>7</v>
      </c>
      <c r="AF19" s="282">
        <f t="shared" si="4"/>
        <v>14</v>
      </c>
      <c r="AG19" s="282">
        <f t="shared" si="5"/>
        <v>6</v>
      </c>
      <c r="AH19" s="282">
        <f t="shared" si="6"/>
        <v>9</v>
      </c>
      <c r="AI19" s="282">
        <f t="shared" si="6"/>
        <v>12</v>
      </c>
      <c r="AJ19" s="315">
        <f t="shared" si="7"/>
        <v>9.4</v>
      </c>
      <c r="AK19" s="315">
        <f t="shared" si="8"/>
        <v>9.71428571428571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7</v>
      </c>
      <c r="D20" s="212">
        <f>IF($O$7=1,Values!D19,IF($O$7=2,Values!N19,Values!X19))</f>
        <v>6</v>
      </c>
      <c r="E20" s="212">
        <f>IF($O$7=1,Values!E19,IF($O$7=2,Values!O19,Values!Y19))</f>
        <v>13</v>
      </c>
      <c r="F20" s="212">
        <f>IF($O$7=1,Values!F19,IF($O$7=2,Values!P19,Values!Z19))</f>
        <v>8</v>
      </c>
      <c r="G20" s="212">
        <f>IF($O$7=1,Values!G19,IF($O$7=2,Values!Q19,Values!AA19))</f>
        <v>9</v>
      </c>
      <c r="H20" s="212">
        <f>IF($O$7=1,Values!H19,IF($O$7=2,Values!R19,Values!AB19))</f>
        <v>7</v>
      </c>
      <c r="I20" s="220">
        <f>IF($O$7=1,Values!I19,IF($O$7=2,Values!S19,Values!AC19))</f>
        <v>14</v>
      </c>
      <c r="J20" s="21">
        <f>IF($O$7=1,Values!J19,IF($O$7=2,Values!T19,Values!AD19))</f>
        <v>8.6</v>
      </c>
      <c r="K20" s="21">
        <f>IF($O$7=1,Values!K19,IF($O$7=2,Values!U19,Values!AE19))</f>
        <v>9.1428571428571423</v>
      </c>
      <c r="AA20" s="60"/>
      <c r="AB20" s="314">
        <v>8.3333333333333329E-2</v>
      </c>
      <c r="AC20" s="282">
        <f t="shared" si="1"/>
        <v>7</v>
      </c>
      <c r="AD20" s="282">
        <f t="shared" si="2"/>
        <v>6</v>
      </c>
      <c r="AE20" s="282">
        <f t="shared" si="3"/>
        <v>13</v>
      </c>
      <c r="AF20" s="282">
        <f t="shared" si="4"/>
        <v>8</v>
      </c>
      <c r="AG20" s="282">
        <f t="shared" si="5"/>
        <v>9</v>
      </c>
      <c r="AH20" s="282">
        <f t="shared" si="6"/>
        <v>7</v>
      </c>
      <c r="AI20" s="282">
        <f t="shared" si="6"/>
        <v>14</v>
      </c>
      <c r="AJ20" s="315">
        <f t="shared" si="7"/>
        <v>8.6</v>
      </c>
      <c r="AK20" s="315">
        <f t="shared" si="8"/>
        <v>9.1428571428571406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6</v>
      </c>
      <c r="D21" s="212">
        <f>IF($O$7=1,Values!D20,IF($O$7=2,Values!N20,Values!X20))</f>
        <v>14</v>
      </c>
      <c r="E21" s="212">
        <f>IF($O$7=1,Values!E20,IF($O$7=2,Values!O20,Values!Y20))</f>
        <v>8</v>
      </c>
      <c r="F21" s="212">
        <f>IF($O$7=1,Values!F20,IF($O$7=2,Values!P20,Values!Z20))</f>
        <v>7</v>
      </c>
      <c r="G21" s="212">
        <f>IF($O$7=1,Values!G20,IF($O$7=2,Values!Q20,Values!AA20))</f>
        <v>7</v>
      </c>
      <c r="H21" s="212">
        <f>IF($O$7=1,Values!H20,IF($O$7=2,Values!R20,Values!AB20))</f>
        <v>11</v>
      </c>
      <c r="I21" s="220">
        <f>IF($O$7=1,Values!I20,IF($O$7=2,Values!S20,Values!AC20))</f>
        <v>3</v>
      </c>
      <c r="J21" s="21">
        <f>IF($O$7=1,Values!J20,IF($O$7=2,Values!T20,Values!AD20))</f>
        <v>8.4</v>
      </c>
      <c r="K21" s="21">
        <f>IF($O$7=1,Values!K20,IF($O$7=2,Values!U20,Values!AE20))</f>
        <v>8</v>
      </c>
      <c r="AA21" s="60"/>
      <c r="AB21" s="314">
        <v>9.375E-2</v>
      </c>
      <c r="AC21" s="282">
        <f t="shared" si="1"/>
        <v>6</v>
      </c>
      <c r="AD21" s="282">
        <f t="shared" si="2"/>
        <v>14</v>
      </c>
      <c r="AE21" s="282">
        <f t="shared" si="3"/>
        <v>8</v>
      </c>
      <c r="AF21" s="282">
        <f t="shared" si="4"/>
        <v>7</v>
      </c>
      <c r="AG21" s="282">
        <f t="shared" si="5"/>
        <v>7</v>
      </c>
      <c r="AH21" s="282">
        <f t="shared" si="6"/>
        <v>11</v>
      </c>
      <c r="AI21" s="282">
        <f t="shared" si="6"/>
        <v>3</v>
      </c>
      <c r="AJ21" s="315">
        <f t="shared" si="7"/>
        <v>8.4</v>
      </c>
      <c r="AK21" s="315">
        <f t="shared" si="8"/>
        <v>8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2</v>
      </c>
      <c r="D22" s="212">
        <f>IF($O$7=1,Values!D21,IF($O$7=2,Values!N21,Values!X21))</f>
        <v>11</v>
      </c>
      <c r="E22" s="212">
        <f>IF($O$7=1,Values!E21,IF($O$7=2,Values!O21,Values!Y21))</f>
        <v>8</v>
      </c>
      <c r="F22" s="212">
        <f>IF($O$7=1,Values!F21,IF($O$7=2,Values!P21,Values!Z21))</f>
        <v>6</v>
      </c>
      <c r="G22" s="212">
        <f>IF($O$7=1,Values!G21,IF($O$7=2,Values!Q21,Values!AA21))</f>
        <v>17</v>
      </c>
      <c r="H22" s="212">
        <f>IF($O$7=1,Values!H21,IF($O$7=2,Values!R21,Values!AB21))</f>
        <v>9</v>
      </c>
      <c r="I22" s="220">
        <f>IF($O$7=1,Values!I21,IF($O$7=2,Values!S21,Values!AC21))</f>
        <v>11</v>
      </c>
      <c r="J22" s="21">
        <f>IF($O$7=1,Values!J21,IF($O$7=2,Values!T21,Values!AD21))</f>
        <v>8.8000000000000007</v>
      </c>
      <c r="K22" s="21">
        <f>IF($O$7=1,Values!K21,IF($O$7=2,Values!U21,Values!AE21))</f>
        <v>9.1428571428571423</v>
      </c>
      <c r="AA22" s="60"/>
      <c r="AB22" s="314">
        <v>0.10416666666666667</v>
      </c>
      <c r="AC22" s="282">
        <f t="shared" si="1"/>
        <v>2</v>
      </c>
      <c r="AD22" s="282">
        <f t="shared" si="2"/>
        <v>11</v>
      </c>
      <c r="AE22" s="282">
        <f t="shared" si="3"/>
        <v>8</v>
      </c>
      <c r="AF22" s="282">
        <f t="shared" si="4"/>
        <v>6</v>
      </c>
      <c r="AG22" s="282">
        <f t="shared" si="5"/>
        <v>17</v>
      </c>
      <c r="AH22" s="282">
        <f t="shared" si="6"/>
        <v>9</v>
      </c>
      <c r="AI22" s="282">
        <f t="shared" si="6"/>
        <v>11</v>
      </c>
      <c r="AJ22" s="315">
        <f t="shared" si="7"/>
        <v>8.8000000000000007</v>
      </c>
      <c r="AK22" s="315">
        <f t="shared" si="8"/>
        <v>9.1428571428571406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2</v>
      </c>
      <c r="D23" s="212">
        <f>IF($O$7=1,Values!D22,IF($O$7=2,Values!N22,Values!X22))</f>
        <v>9</v>
      </c>
      <c r="E23" s="212">
        <f>IF($O$7=1,Values!E22,IF($O$7=2,Values!O22,Values!Y22))</f>
        <v>8</v>
      </c>
      <c r="F23" s="212">
        <f>IF($O$7=1,Values!F22,IF($O$7=2,Values!P22,Values!Z22))</f>
        <v>10</v>
      </c>
      <c r="G23" s="212">
        <f>IF($O$7=1,Values!G22,IF($O$7=2,Values!Q22,Values!AA22))</f>
        <v>8</v>
      </c>
      <c r="H23" s="212">
        <f>IF($O$7=1,Values!H22,IF($O$7=2,Values!R22,Values!AB22))</f>
        <v>10</v>
      </c>
      <c r="I23" s="220">
        <f>IF($O$7=1,Values!I22,IF($O$7=2,Values!S22,Values!AC22))</f>
        <v>7</v>
      </c>
      <c r="J23" s="21">
        <f>IF($O$7=1,Values!J22,IF($O$7=2,Values!T22,Values!AD22))</f>
        <v>7.4</v>
      </c>
      <c r="K23" s="21">
        <f>IF($O$7=1,Values!K22,IF($O$7=2,Values!U22,Values!AE22))</f>
        <v>7.7142857142857144</v>
      </c>
      <c r="AA23" s="60"/>
      <c r="AB23" s="314">
        <v>0.11458333333333334</v>
      </c>
      <c r="AC23" s="282">
        <f t="shared" si="1"/>
        <v>2</v>
      </c>
      <c r="AD23" s="282">
        <f t="shared" si="2"/>
        <v>9</v>
      </c>
      <c r="AE23" s="282">
        <f t="shared" si="3"/>
        <v>8</v>
      </c>
      <c r="AF23" s="282">
        <f t="shared" si="4"/>
        <v>10</v>
      </c>
      <c r="AG23" s="282">
        <f t="shared" si="5"/>
        <v>8</v>
      </c>
      <c r="AH23" s="282">
        <f t="shared" si="6"/>
        <v>10</v>
      </c>
      <c r="AI23" s="282">
        <f t="shared" si="6"/>
        <v>7</v>
      </c>
      <c r="AJ23" s="315">
        <f t="shared" si="7"/>
        <v>7.4</v>
      </c>
      <c r="AK23" s="315">
        <f t="shared" si="8"/>
        <v>7.71428571428571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5</v>
      </c>
      <c r="D24" s="212">
        <f>IF($O$7=1,Values!D23,IF($O$7=2,Values!N23,Values!X23))</f>
        <v>9</v>
      </c>
      <c r="E24" s="212">
        <f>IF($O$7=1,Values!E23,IF($O$7=2,Values!O23,Values!Y23))</f>
        <v>15</v>
      </c>
      <c r="F24" s="212">
        <f>IF($O$7=1,Values!F23,IF($O$7=2,Values!P23,Values!Z23))</f>
        <v>17</v>
      </c>
      <c r="G24" s="212">
        <f>IF($O$7=1,Values!G23,IF($O$7=2,Values!Q23,Values!AA23))</f>
        <v>8</v>
      </c>
      <c r="H24" s="212">
        <f>IF($O$7=1,Values!H23,IF($O$7=2,Values!R23,Values!AB23))</f>
        <v>5</v>
      </c>
      <c r="I24" s="220">
        <f>IF($O$7=1,Values!I23,IF($O$7=2,Values!S23,Values!AC23))</f>
        <v>6</v>
      </c>
      <c r="J24" s="21">
        <f>IF($O$7=1,Values!J23,IF($O$7=2,Values!T23,Values!AD23))</f>
        <v>10.8</v>
      </c>
      <c r="K24" s="21">
        <f>IF($O$7=1,Values!K23,IF($O$7=2,Values!U23,Values!AE23))</f>
        <v>9.2857142857142865</v>
      </c>
      <c r="AA24" s="60"/>
      <c r="AB24" s="314">
        <v>0.125</v>
      </c>
      <c r="AC24" s="282">
        <f t="shared" si="1"/>
        <v>5</v>
      </c>
      <c r="AD24" s="282">
        <f t="shared" si="2"/>
        <v>9</v>
      </c>
      <c r="AE24" s="282">
        <f t="shared" si="3"/>
        <v>15</v>
      </c>
      <c r="AF24" s="282">
        <f t="shared" si="4"/>
        <v>17</v>
      </c>
      <c r="AG24" s="282">
        <f t="shared" si="5"/>
        <v>8</v>
      </c>
      <c r="AH24" s="282">
        <f t="shared" si="6"/>
        <v>5</v>
      </c>
      <c r="AI24" s="282">
        <f t="shared" si="6"/>
        <v>6</v>
      </c>
      <c r="AJ24" s="315">
        <f t="shared" si="7"/>
        <v>10.8</v>
      </c>
      <c r="AK24" s="315">
        <f t="shared" si="8"/>
        <v>9.28571428571429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6</v>
      </c>
      <c r="D25" s="212">
        <f>IF($O$7=1,Values!D24,IF($O$7=2,Values!N24,Values!X24))</f>
        <v>11</v>
      </c>
      <c r="E25" s="212">
        <f>IF($O$7=1,Values!E24,IF($O$7=2,Values!O24,Values!Y24))</f>
        <v>12</v>
      </c>
      <c r="F25" s="212">
        <f>IF($O$7=1,Values!F24,IF($O$7=2,Values!P24,Values!Z24))</f>
        <v>14</v>
      </c>
      <c r="G25" s="212">
        <f>IF($O$7=1,Values!G24,IF($O$7=2,Values!Q24,Values!AA24))</f>
        <v>5</v>
      </c>
      <c r="H25" s="212">
        <f>IF($O$7=1,Values!H24,IF($O$7=2,Values!R24,Values!AB24))</f>
        <v>12</v>
      </c>
      <c r="I25" s="220">
        <f>IF($O$7=1,Values!I24,IF($O$7=2,Values!S24,Values!AC24))</f>
        <v>8</v>
      </c>
      <c r="J25" s="21">
        <f>IF($O$7=1,Values!J24,IF($O$7=2,Values!T24,Values!AD24))</f>
        <v>9.6</v>
      </c>
      <c r="K25" s="21">
        <f>IF($O$7=1,Values!K24,IF($O$7=2,Values!U24,Values!AE24))</f>
        <v>9.7142857142857135</v>
      </c>
      <c r="AA25" s="60"/>
      <c r="AB25" s="314">
        <v>0.13541666666666666</v>
      </c>
      <c r="AC25" s="282">
        <f t="shared" si="1"/>
        <v>6</v>
      </c>
      <c r="AD25" s="282">
        <f t="shared" si="2"/>
        <v>11</v>
      </c>
      <c r="AE25" s="282">
        <f t="shared" si="3"/>
        <v>12</v>
      </c>
      <c r="AF25" s="282">
        <f t="shared" si="4"/>
        <v>14</v>
      </c>
      <c r="AG25" s="282">
        <f t="shared" si="5"/>
        <v>5</v>
      </c>
      <c r="AH25" s="282">
        <f t="shared" si="6"/>
        <v>12</v>
      </c>
      <c r="AI25" s="282">
        <f t="shared" si="6"/>
        <v>8</v>
      </c>
      <c r="AJ25" s="315">
        <f t="shared" si="7"/>
        <v>9.6</v>
      </c>
      <c r="AK25" s="315">
        <f t="shared" si="8"/>
        <v>9.71428571428571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3</v>
      </c>
      <c r="D26" s="212">
        <f>IF($O$7=1,Values!D25,IF($O$7=2,Values!N25,Values!X25))</f>
        <v>9</v>
      </c>
      <c r="E26" s="212">
        <f>IF($O$7=1,Values!E25,IF($O$7=2,Values!O25,Values!Y25))</f>
        <v>9</v>
      </c>
      <c r="F26" s="212">
        <f>IF($O$7=1,Values!F25,IF($O$7=2,Values!P25,Values!Z25))</f>
        <v>12</v>
      </c>
      <c r="G26" s="212">
        <f>IF($O$7=1,Values!G25,IF($O$7=2,Values!Q25,Values!AA25))</f>
        <v>6</v>
      </c>
      <c r="H26" s="212">
        <f>IF($O$7=1,Values!H25,IF($O$7=2,Values!R25,Values!AB25))</f>
        <v>13</v>
      </c>
      <c r="I26" s="220">
        <f>IF($O$7=1,Values!I25,IF($O$7=2,Values!S25,Values!AC25))</f>
        <v>3</v>
      </c>
      <c r="J26" s="21">
        <f>IF($O$7=1,Values!J25,IF($O$7=2,Values!T25,Values!AD25))</f>
        <v>7.8</v>
      </c>
      <c r="K26" s="21">
        <f>IF($O$7=1,Values!K25,IF($O$7=2,Values!U25,Values!AE25))</f>
        <v>7.8571428571428568</v>
      </c>
      <c r="AA26" s="60"/>
      <c r="AB26" s="314">
        <v>0.14583333333333331</v>
      </c>
      <c r="AC26" s="282">
        <f t="shared" si="1"/>
        <v>3</v>
      </c>
      <c r="AD26" s="282">
        <f t="shared" si="2"/>
        <v>9</v>
      </c>
      <c r="AE26" s="282">
        <f t="shared" si="3"/>
        <v>9</v>
      </c>
      <c r="AF26" s="282">
        <f t="shared" si="4"/>
        <v>12</v>
      </c>
      <c r="AG26" s="282">
        <f t="shared" si="5"/>
        <v>6</v>
      </c>
      <c r="AH26" s="282">
        <f t="shared" si="6"/>
        <v>13</v>
      </c>
      <c r="AI26" s="282">
        <f t="shared" si="6"/>
        <v>3</v>
      </c>
      <c r="AJ26" s="315">
        <f t="shared" si="7"/>
        <v>7.8</v>
      </c>
      <c r="AK26" s="315">
        <f t="shared" si="8"/>
        <v>7.8571428571428603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10</v>
      </c>
      <c r="D27" s="212">
        <f>IF($O$7=1,Values!D26,IF($O$7=2,Values!N26,Values!X26))</f>
        <v>10</v>
      </c>
      <c r="E27" s="212">
        <f>IF($O$7=1,Values!E26,IF($O$7=2,Values!O26,Values!Y26))</f>
        <v>6</v>
      </c>
      <c r="F27" s="212">
        <f>IF($O$7=1,Values!F26,IF($O$7=2,Values!P26,Values!Z26))</f>
        <v>7</v>
      </c>
      <c r="G27" s="212">
        <f>IF($O$7=1,Values!G26,IF($O$7=2,Values!Q26,Values!AA26))</f>
        <v>7</v>
      </c>
      <c r="H27" s="212">
        <f>IF($O$7=1,Values!H26,IF($O$7=2,Values!R26,Values!AB26))</f>
        <v>9</v>
      </c>
      <c r="I27" s="220">
        <f>IF($O$7=1,Values!I26,IF($O$7=2,Values!S26,Values!AC26))</f>
        <v>11</v>
      </c>
      <c r="J27" s="21">
        <f>IF($O$7=1,Values!J26,IF($O$7=2,Values!T26,Values!AD26))</f>
        <v>8</v>
      </c>
      <c r="K27" s="21">
        <f>IF($O$7=1,Values!K26,IF($O$7=2,Values!U26,Values!AE26))</f>
        <v>8.5714285714285712</v>
      </c>
      <c r="AA27" s="60"/>
      <c r="AB27" s="314">
        <v>0.15624999999999997</v>
      </c>
      <c r="AC27" s="282">
        <f t="shared" si="1"/>
        <v>10</v>
      </c>
      <c r="AD27" s="282">
        <f t="shared" si="2"/>
        <v>10</v>
      </c>
      <c r="AE27" s="282">
        <f t="shared" si="3"/>
        <v>6</v>
      </c>
      <c r="AF27" s="282">
        <f t="shared" si="4"/>
        <v>7</v>
      </c>
      <c r="AG27" s="282">
        <f t="shared" si="5"/>
        <v>7</v>
      </c>
      <c r="AH27" s="282">
        <f t="shared" si="6"/>
        <v>9</v>
      </c>
      <c r="AI27" s="282">
        <f t="shared" si="6"/>
        <v>11</v>
      </c>
      <c r="AJ27" s="315">
        <f t="shared" si="7"/>
        <v>8</v>
      </c>
      <c r="AK27" s="315">
        <f t="shared" si="8"/>
        <v>8.5714285714285694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10</v>
      </c>
      <c r="D28" s="212">
        <f>IF($O$7=1,Values!D27,IF($O$7=2,Values!N27,Values!X27))</f>
        <v>8</v>
      </c>
      <c r="E28" s="212">
        <f>IF($O$7=1,Values!E27,IF($O$7=2,Values!O27,Values!Y27))</f>
        <v>6</v>
      </c>
      <c r="F28" s="212">
        <f>IF($O$7=1,Values!F27,IF($O$7=2,Values!P27,Values!Z27))</f>
        <v>12</v>
      </c>
      <c r="G28" s="212">
        <f>IF($O$7=1,Values!G27,IF($O$7=2,Values!Q27,Values!AA27))</f>
        <v>13</v>
      </c>
      <c r="H28" s="212">
        <f>IF($O$7=1,Values!H27,IF($O$7=2,Values!R27,Values!AB27))</f>
        <v>17</v>
      </c>
      <c r="I28" s="220">
        <f>IF($O$7=1,Values!I27,IF($O$7=2,Values!S27,Values!AC27))</f>
        <v>5</v>
      </c>
      <c r="J28" s="21">
        <f>IF($O$7=1,Values!J27,IF($O$7=2,Values!T27,Values!AD27))</f>
        <v>9.8000000000000007</v>
      </c>
      <c r="K28" s="21">
        <f>IF($O$7=1,Values!K27,IF($O$7=2,Values!U27,Values!AE27))</f>
        <v>10.142857142857142</v>
      </c>
      <c r="AA28" s="60"/>
      <c r="AB28" s="314">
        <v>0.16666666666666663</v>
      </c>
      <c r="AC28" s="282">
        <f t="shared" si="1"/>
        <v>10</v>
      </c>
      <c r="AD28" s="282">
        <f t="shared" si="2"/>
        <v>8</v>
      </c>
      <c r="AE28" s="282">
        <f t="shared" si="3"/>
        <v>6</v>
      </c>
      <c r="AF28" s="282">
        <f t="shared" si="4"/>
        <v>12</v>
      </c>
      <c r="AG28" s="282">
        <f t="shared" si="5"/>
        <v>13</v>
      </c>
      <c r="AH28" s="282">
        <f t="shared" si="6"/>
        <v>17</v>
      </c>
      <c r="AI28" s="282">
        <f t="shared" si="6"/>
        <v>5</v>
      </c>
      <c r="AJ28" s="315">
        <f t="shared" si="7"/>
        <v>9.8000000000000007</v>
      </c>
      <c r="AK28" s="315">
        <f t="shared" si="8"/>
        <v>10.1428571428571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14</v>
      </c>
      <c r="D29" s="212">
        <f>IF($O$7=1,Values!D28,IF($O$7=2,Values!N28,Values!X28))</f>
        <v>21</v>
      </c>
      <c r="E29" s="212">
        <f>IF($O$7=1,Values!E28,IF($O$7=2,Values!O28,Values!Y28))</f>
        <v>4</v>
      </c>
      <c r="F29" s="212">
        <f>IF($O$7=1,Values!F28,IF($O$7=2,Values!P28,Values!Z28))</f>
        <v>13</v>
      </c>
      <c r="G29" s="212">
        <f>IF($O$7=1,Values!G28,IF($O$7=2,Values!Q28,Values!AA28))</f>
        <v>16</v>
      </c>
      <c r="H29" s="212">
        <f>IF($O$7=1,Values!H28,IF($O$7=2,Values!R28,Values!AB28))</f>
        <v>6</v>
      </c>
      <c r="I29" s="220">
        <f>IF($O$7=1,Values!I28,IF($O$7=2,Values!S28,Values!AC28))</f>
        <v>8</v>
      </c>
      <c r="J29" s="21">
        <f>IF($O$7=1,Values!J28,IF($O$7=2,Values!T28,Values!AD28))</f>
        <v>13.6</v>
      </c>
      <c r="K29" s="21">
        <f>IF($O$7=1,Values!K28,IF($O$7=2,Values!U28,Values!AE28))</f>
        <v>11.714285714285714</v>
      </c>
      <c r="AA29" s="60"/>
      <c r="AB29" s="314">
        <v>0.17708333333333329</v>
      </c>
      <c r="AC29" s="282">
        <f t="shared" si="1"/>
        <v>14</v>
      </c>
      <c r="AD29" s="282">
        <f t="shared" si="2"/>
        <v>21</v>
      </c>
      <c r="AE29" s="282">
        <f t="shared" si="3"/>
        <v>4</v>
      </c>
      <c r="AF29" s="282">
        <f t="shared" si="4"/>
        <v>13</v>
      </c>
      <c r="AG29" s="282">
        <f t="shared" si="5"/>
        <v>16</v>
      </c>
      <c r="AH29" s="282">
        <f t="shared" si="6"/>
        <v>6</v>
      </c>
      <c r="AI29" s="282">
        <f t="shared" si="6"/>
        <v>8</v>
      </c>
      <c r="AJ29" s="315">
        <f t="shared" si="7"/>
        <v>13.6</v>
      </c>
      <c r="AK29" s="315">
        <f t="shared" si="8"/>
        <v>11.714285714285699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21</v>
      </c>
      <c r="D30" s="212">
        <f>IF($O$7=1,Values!D29,IF($O$7=2,Values!N29,Values!X29))</f>
        <v>12</v>
      </c>
      <c r="E30" s="212">
        <f>IF($O$7=1,Values!E29,IF($O$7=2,Values!O29,Values!Y29))</f>
        <v>24</v>
      </c>
      <c r="F30" s="212">
        <f>IF($O$7=1,Values!F29,IF($O$7=2,Values!P29,Values!Z29))</f>
        <v>19</v>
      </c>
      <c r="G30" s="212">
        <f>IF($O$7=1,Values!G29,IF($O$7=2,Values!Q29,Values!AA29))</f>
        <v>17</v>
      </c>
      <c r="H30" s="212">
        <f>IF($O$7=1,Values!H29,IF($O$7=2,Values!R29,Values!AB29))</f>
        <v>14</v>
      </c>
      <c r="I30" s="220">
        <f>IF($O$7=1,Values!I29,IF($O$7=2,Values!S29,Values!AC29))</f>
        <v>7</v>
      </c>
      <c r="J30" s="21">
        <f>IF($O$7=1,Values!J29,IF($O$7=2,Values!T29,Values!AD29))</f>
        <v>18.600000000000001</v>
      </c>
      <c r="K30" s="21">
        <f>IF($O$7=1,Values!K29,IF($O$7=2,Values!U29,Values!AE29))</f>
        <v>16.285714285714285</v>
      </c>
      <c r="AA30" s="60"/>
      <c r="AB30" s="314">
        <v>0.18749999999999994</v>
      </c>
      <c r="AC30" s="282">
        <f t="shared" si="1"/>
        <v>21</v>
      </c>
      <c r="AD30" s="282">
        <f t="shared" si="2"/>
        <v>12</v>
      </c>
      <c r="AE30" s="282">
        <f t="shared" si="3"/>
        <v>24</v>
      </c>
      <c r="AF30" s="282">
        <f t="shared" si="4"/>
        <v>19</v>
      </c>
      <c r="AG30" s="282">
        <f t="shared" si="5"/>
        <v>17</v>
      </c>
      <c r="AH30" s="282">
        <f t="shared" si="6"/>
        <v>14</v>
      </c>
      <c r="AI30" s="282">
        <f t="shared" si="6"/>
        <v>7</v>
      </c>
      <c r="AJ30" s="315">
        <f t="shared" si="7"/>
        <v>18.600000000000001</v>
      </c>
      <c r="AK30" s="315">
        <f t="shared" si="8"/>
        <v>16.285714285714299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28</v>
      </c>
      <c r="D31" s="212">
        <f>IF($O$7=1,Values!D30,IF($O$7=2,Values!N30,Values!X30))</f>
        <v>21</v>
      </c>
      <c r="E31" s="212">
        <f>IF($O$7=1,Values!E30,IF($O$7=2,Values!O30,Values!Y30))</f>
        <v>27</v>
      </c>
      <c r="F31" s="212">
        <f>IF($O$7=1,Values!F30,IF($O$7=2,Values!P30,Values!Z30))</f>
        <v>24</v>
      </c>
      <c r="G31" s="212">
        <f>IF($O$7=1,Values!G30,IF($O$7=2,Values!Q30,Values!AA30))</f>
        <v>10</v>
      </c>
      <c r="H31" s="212">
        <f>IF($O$7=1,Values!H30,IF($O$7=2,Values!R30,Values!AB30))</f>
        <v>14</v>
      </c>
      <c r="I31" s="220">
        <f>IF($O$7=1,Values!I30,IF($O$7=2,Values!S30,Values!AC30))</f>
        <v>12</v>
      </c>
      <c r="J31" s="21">
        <f>IF($O$7=1,Values!J30,IF($O$7=2,Values!T30,Values!AD30))</f>
        <v>22</v>
      </c>
      <c r="K31" s="21">
        <f>IF($O$7=1,Values!K30,IF($O$7=2,Values!U30,Values!AE30))</f>
        <v>19.428571428571427</v>
      </c>
      <c r="AA31" s="60"/>
      <c r="AB31" s="314">
        <v>0.1979166666666666</v>
      </c>
      <c r="AC31" s="282">
        <f t="shared" si="1"/>
        <v>28</v>
      </c>
      <c r="AD31" s="282">
        <f t="shared" si="2"/>
        <v>21</v>
      </c>
      <c r="AE31" s="282">
        <f t="shared" si="3"/>
        <v>27</v>
      </c>
      <c r="AF31" s="282">
        <f t="shared" si="4"/>
        <v>24</v>
      </c>
      <c r="AG31" s="282">
        <f t="shared" si="5"/>
        <v>10</v>
      </c>
      <c r="AH31" s="282">
        <f t="shared" si="6"/>
        <v>14</v>
      </c>
      <c r="AI31" s="282">
        <f t="shared" si="6"/>
        <v>12</v>
      </c>
      <c r="AJ31" s="315">
        <f t="shared" si="7"/>
        <v>22</v>
      </c>
      <c r="AK31" s="315">
        <f t="shared" si="8"/>
        <v>19.428571428571399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26</v>
      </c>
      <c r="D32" s="212">
        <f>IF($O$7=1,Values!D31,IF($O$7=2,Values!N31,Values!X31))</f>
        <v>16</v>
      </c>
      <c r="E32" s="212">
        <f>IF($O$7=1,Values!E31,IF($O$7=2,Values!O31,Values!Y31))</f>
        <v>24</v>
      </c>
      <c r="F32" s="212">
        <f>IF($O$7=1,Values!F31,IF($O$7=2,Values!P31,Values!Z31))</f>
        <v>36</v>
      </c>
      <c r="G32" s="212">
        <f>IF($O$7=1,Values!G31,IF($O$7=2,Values!Q31,Values!AA31))</f>
        <v>21</v>
      </c>
      <c r="H32" s="212">
        <f>IF($O$7=1,Values!H31,IF($O$7=2,Values!R31,Values!AB31))</f>
        <v>11</v>
      </c>
      <c r="I32" s="220">
        <f>IF($O$7=1,Values!I31,IF($O$7=2,Values!S31,Values!AC31))</f>
        <v>10</v>
      </c>
      <c r="J32" s="21">
        <f>IF($O$7=1,Values!J31,IF($O$7=2,Values!T31,Values!AD31))</f>
        <v>24.6</v>
      </c>
      <c r="K32" s="21">
        <f>IF($O$7=1,Values!K31,IF($O$7=2,Values!U31,Values!AE31))</f>
        <v>20.571428571428573</v>
      </c>
      <c r="AA32" s="60"/>
      <c r="AB32" s="314">
        <v>0.20833333333333326</v>
      </c>
      <c r="AC32" s="282">
        <f t="shared" si="1"/>
        <v>26</v>
      </c>
      <c r="AD32" s="282">
        <f t="shared" si="2"/>
        <v>16</v>
      </c>
      <c r="AE32" s="282">
        <f t="shared" si="3"/>
        <v>24</v>
      </c>
      <c r="AF32" s="282">
        <f t="shared" si="4"/>
        <v>36</v>
      </c>
      <c r="AG32" s="282">
        <f t="shared" si="5"/>
        <v>21</v>
      </c>
      <c r="AH32" s="282">
        <f t="shared" si="6"/>
        <v>11</v>
      </c>
      <c r="AI32" s="282">
        <f t="shared" si="6"/>
        <v>10</v>
      </c>
      <c r="AJ32" s="315">
        <f t="shared" si="7"/>
        <v>24.6</v>
      </c>
      <c r="AK32" s="315">
        <f t="shared" si="8"/>
        <v>20.571428571428601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26</v>
      </c>
      <c r="D33" s="212">
        <f>IF($O$7=1,Values!D32,IF($O$7=2,Values!N32,Values!X32))</f>
        <v>29</v>
      </c>
      <c r="E33" s="212">
        <f>IF($O$7=1,Values!E32,IF($O$7=2,Values!O32,Values!Y32))</f>
        <v>21</v>
      </c>
      <c r="F33" s="212">
        <f>IF($O$7=1,Values!F32,IF($O$7=2,Values!P32,Values!Z32))</f>
        <v>29</v>
      </c>
      <c r="G33" s="212">
        <f>IF($O$7=1,Values!G32,IF($O$7=2,Values!Q32,Values!AA32))</f>
        <v>17</v>
      </c>
      <c r="H33" s="212">
        <f>IF($O$7=1,Values!H32,IF($O$7=2,Values!R32,Values!AB32))</f>
        <v>24</v>
      </c>
      <c r="I33" s="220">
        <f>IF($O$7=1,Values!I32,IF($O$7=2,Values!S32,Values!AC32))</f>
        <v>1</v>
      </c>
      <c r="J33" s="21">
        <f>IF($O$7=1,Values!J32,IF($O$7=2,Values!T32,Values!AD32))</f>
        <v>24.4</v>
      </c>
      <c r="K33" s="21">
        <f>IF($O$7=1,Values!K32,IF($O$7=2,Values!U32,Values!AE32))</f>
        <v>21</v>
      </c>
      <c r="AA33" s="60"/>
      <c r="AB33" s="314">
        <v>0.21874999999999992</v>
      </c>
      <c r="AC33" s="282">
        <f t="shared" si="1"/>
        <v>26</v>
      </c>
      <c r="AD33" s="282">
        <f t="shared" si="2"/>
        <v>29</v>
      </c>
      <c r="AE33" s="282">
        <f t="shared" si="3"/>
        <v>21</v>
      </c>
      <c r="AF33" s="282">
        <f t="shared" si="4"/>
        <v>29</v>
      </c>
      <c r="AG33" s="282">
        <f t="shared" si="5"/>
        <v>17</v>
      </c>
      <c r="AH33" s="282">
        <f t="shared" si="6"/>
        <v>24</v>
      </c>
      <c r="AI33" s="282">
        <f t="shared" si="6"/>
        <v>1</v>
      </c>
      <c r="AJ33" s="315">
        <f t="shared" si="7"/>
        <v>24.4</v>
      </c>
      <c r="AK33" s="315">
        <f t="shared" si="8"/>
        <v>21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33</v>
      </c>
      <c r="D34" s="212">
        <f>IF($O$7=1,Values!D33,IF($O$7=2,Values!N33,Values!X33))</f>
        <v>29</v>
      </c>
      <c r="E34" s="212">
        <f>IF($O$7=1,Values!E33,IF($O$7=2,Values!O33,Values!Y33))</f>
        <v>22</v>
      </c>
      <c r="F34" s="212">
        <f>IF($O$7=1,Values!F33,IF($O$7=2,Values!P33,Values!Z33))</f>
        <v>26</v>
      </c>
      <c r="G34" s="212">
        <f>IF($O$7=1,Values!G33,IF($O$7=2,Values!Q33,Values!AA33))</f>
        <v>29</v>
      </c>
      <c r="H34" s="212">
        <f>IF($O$7=1,Values!H33,IF($O$7=2,Values!R33,Values!AB33))</f>
        <v>19</v>
      </c>
      <c r="I34" s="220">
        <f>IF($O$7=1,Values!I33,IF($O$7=2,Values!S33,Values!AC33))</f>
        <v>16</v>
      </c>
      <c r="J34" s="21">
        <f>IF($O$7=1,Values!J33,IF($O$7=2,Values!T33,Values!AD33))</f>
        <v>27.8</v>
      </c>
      <c r="K34" s="21">
        <f>IF($O$7=1,Values!K33,IF($O$7=2,Values!U33,Values!AE33))</f>
        <v>24.857142857142858</v>
      </c>
      <c r="AA34" s="60"/>
      <c r="AB34" s="314">
        <v>0.22916666666666657</v>
      </c>
      <c r="AC34" s="282">
        <f t="shared" si="1"/>
        <v>33</v>
      </c>
      <c r="AD34" s="282">
        <f t="shared" si="2"/>
        <v>29</v>
      </c>
      <c r="AE34" s="282">
        <f t="shared" si="3"/>
        <v>22</v>
      </c>
      <c r="AF34" s="282">
        <f t="shared" si="4"/>
        <v>26</v>
      </c>
      <c r="AG34" s="282">
        <f t="shared" si="5"/>
        <v>29</v>
      </c>
      <c r="AH34" s="282">
        <f t="shared" si="6"/>
        <v>19</v>
      </c>
      <c r="AI34" s="282">
        <f t="shared" si="6"/>
        <v>16</v>
      </c>
      <c r="AJ34" s="315">
        <f t="shared" si="7"/>
        <v>27.8</v>
      </c>
      <c r="AK34" s="315">
        <f t="shared" si="8"/>
        <v>24.8571428571429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44</v>
      </c>
      <c r="D35" s="212">
        <f>IF($O$7=1,Values!D34,IF($O$7=2,Values!N34,Values!X34))</f>
        <v>42</v>
      </c>
      <c r="E35" s="212">
        <f>IF($O$7=1,Values!E34,IF($O$7=2,Values!O34,Values!Y34))</f>
        <v>48</v>
      </c>
      <c r="F35" s="212">
        <f>IF($O$7=1,Values!F34,IF($O$7=2,Values!P34,Values!Z34))</f>
        <v>27</v>
      </c>
      <c r="G35" s="212">
        <f>IF($O$7=1,Values!G34,IF($O$7=2,Values!Q34,Values!AA34))</f>
        <v>30</v>
      </c>
      <c r="H35" s="212">
        <f>IF($O$7=1,Values!H34,IF($O$7=2,Values!R34,Values!AB34))</f>
        <v>17</v>
      </c>
      <c r="I35" s="220">
        <f>IF($O$7=1,Values!I34,IF($O$7=2,Values!S34,Values!AC34))</f>
        <v>13</v>
      </c>
      <c r="J35" s="21">
        <f>IF($O$7=1,Values!J34,IF($O$7=2,Values!T34,Values!AD34))</f>
        <v>38.200000000000003</v>
      </c>
      <c r="K35" s="21">
        <f>IF($O$7=1,Values!K34,IF($O$7=2,Values!U34,Values!AE34))</f>
        <v>31.571428571428573</v>
      </c>
      <c r="AA35" s="60"/>
      <c r="AB35" s="314">
        <v>0.23958333333333323</v>
      </c>
      <c r="AC35" s="282">
        <f t="shared" si="1"/>
        <v>44</v>
      </c>
      <c r="AD35" s="282">
        <f t="shared" si="2"/>
        <v>42</v>
      </c>
      <c r="AE35" s="282">
        <f t="shared" si="3"/>
        <v>48</v>
      </c>
      <c r="AF35" s="282">
        <f t="shared" si="4"/>
        <v>27</v>
      </c>
      <c r="AG35" s="282">
        <f t="shared" si="5"/>
        <v>30</v>
      </c>
      <c r="AH35" s="282">
        <f t="shared" si="6"/>
        <v>17</v>
      </c>
      <c r="AI35" s="282">
        <f t="shared" si="6"/>
        <v>13</v>
      </c>
      <c r="AJ35" s="315">
        <f t="shared" si="7"/>
        <v>38.200000000000003</v>
      </c>
      <c r="AK35" s="315">
        <f t="shared" si="8"/>
        <v>31.571428571428601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40</v>
      </c>
      <c r="D36" s="212">
        <f>IF($O$7=1,Values!D35,IF($O$7=2,Values!N35,Values!X35))</f>
        <v>58</v>
      </c>
      <c r="E36" s="212">
        <f>IF($O$7=1,Values!E35,IF($O$7=2,Values!O35,Values!Y35))</f>
        <v>52</v>
      </c>
      <c r="F36" s="212">
        <f>IF($O$7=1,Values!F35,IF($O$7=2,Values!P35,Values!Z35))</f>
        <v>44</v>
      </c>
      <c r="G36" s="212">
        <f>IF($O$7=1,Values!G35,IF($O$7=2,Values!Q35,Values!AA35))</f>
        <v>30</v>
      </c>
      <c r="H36" s="212">
        <f>IF($O$7=1,Values!H35,IF($O$7=2,Values!R35,Values!AB35))</f>
        <v>13</v>
      </c>
      <c r="I36" s="220">
        <f>IF($O$7=1,Values!I35,IF($O$7=2,Values!S35,Values!AC35))</f>
        <v>10</v>
      </c>
      <c r="J36" s="21">
        <f>IF($O$7=1,Values!J35,IF($O$7=2,Values!T35,Values!AD35))</f>
        <v>44.8</v>
      </c>
      <c r="K36" s="21">
        <f>IF($O$7=1,Values!K35,IF($O$7=2,Values!U35,Values!AE35))</f>
        <v>35.285714285714285</v>
      </c>
      <c r="AA36" s="60"/>
      <c r="AB36" s="314">
        <v>0.24999999999999989</v>
      </c>
      <c r="AC36" s="282">
        <f t="shared" si="1"/>
        <v>40</v>
      </c>
      <c r="AD36" s="282">
        <f t="shared" si="2"/>
        <v>58</v>
      </c>
      <c r="AE36" s="282">
        <f t="shared" si="3"/>
        <v>52</v>
      </c>
      <c r="AF36" s="282">
        <f t="shared" si="4"/>
        <v>44</v>
      </c>
      <c r="AG36" s="282">
        <f t="shared" si="5"/>
        <v>30</v>
      </c>
      <c r="AH36" s="282">
        <f t="shared" si="6"/>
        <v>13</v>
      </c>
      <c r="AI36" s="282">
        <f t="shared" si="6"/>
        <v>10</v>
      </c>
      <c r="AJ36" s="315">
        <f t="shared" si="7"/>
        <v>44.8</v>
      </c>
      <c r="AK36" s="315">
        <f t="shared" si="8"/>
        <v>35.285714285714299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59</v>
      </c>
      <c r="D37" s="212">
        <f>IF($O$7=1,Values!D36,IF($O$7=2,Values!N36,Values!X36))</f>
        <v>64</v>
      </c>
      <c r="E37" s="212">
        <f>IF($O$7=1,Values!E36,IF($O$7=2,Values!O36,Values!Y36))</f>
        <v>71</v>
      </c>
      <c r="F37" s="212">
        <f>IF($O$7=1,Values!F36,IF($O$7=2,Values!P36,Values!Z36))</f>
        <v>48</v>
      </c>
      <c r="G37" s="212">
        <f>IF($O$7=1,Values!G36,IF($O$7=2,Values!Q36,Values!AA36))</f>
        <v>49</v>
      </c>
      <c r="H37" s="212">
        <f>IF($O$7=1,Values!H36,IF($O$7=2,Values!R36,Values!AB36))</f>
        <v>31</v>
      </c>
      <c r="I37" s="220">
        <f>IF($O$7=1,Values!I36,IF($O$7=2,Values!S36,Values!AC36))</f>
        <v>14</v>
      </c>
      <c r="J37" s="21">
        <f>IF($O$7=1,Values!J36,IF($O$7=2,Values!T36,Values!AD36))</f>
        <v>58.2</v>
      </c>
      <c r="K37" s="21">
        <f>IF($O$7=1,Values!K36,IF($O$7=2,Values!U36,Values!AE36))</f>
        <v>48</v>
      </c>
      <c r="AA37" s="60"/>
      <c r="AB37" s="314">
        <v>0.26041666666666657</v>
      </c>
      <c r="AC37" s="282">
        <f t="shared" si="1"/>
        <v>59</v>
      </c>
      <c r="AD37" s="282">
        <f t="shared" si="2"/>
        <v>64</v>
      </c>
      <c r="AE37" s="282">
        <f t="shared" si="3"/>
        <v>71</v>
      </c>
      <c r="AF37" s="282">
        <f t="shared" si="4"/>
        <v>48</v>
      </c>
      <c r="AG37" s="282">
        <f t="shared" si="5"/>
        <v>49</v>
      </c>
      <c r="AH37" s="282">
        <f t="shared" si="6"/>
        <v>31</v>
      </c>
      <c r="AI37" s="282">
        <f t="shared" si="6"/>
        <v>14</v>
      </c>
      <c r="AJ37" s="315">
        <f t="shared" si="7"/>
        <v>58.2</v>
      </c>
      <c r="AK37" s="315">
        <f t="shared" si="8"/>
        <v>48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86</v>
      </c>
      <c r="D38" s="212">
        <f>IF($O$7=1,Values!D37,IF($O$7=2,Values!N37,Values!X37))</f>
        <v>85</v>
      </c>
      <c r="E38" s="212">
        <f>IF($O$7=1,Values!E37,IF($O$7=2,Values!O37,Values!Y37))</f>
        <v>79</v>
      </c>
      <c r="F38" s="212">
        <f>IF($O$7=1,Values!F37,IF($O$7=2,Values!P37,Values!Z37))</f>
        <v>91</v>
      </c>
      <c r="G38" s="212">
        <f>IF($O$7=1,Values!G37,IF($O$7=2,Values!Q37,Values!AA37))</f>
        <v>67</v>
      </c>
      <c r="H38" s="212">
        <f>IF($O$7=1,Values!H37,IF($O$7=2,Values!R37,Values!AB37))</f>
        <v>32</v>
      </c>
      <c r="I38" s="220">
        <f>IF($O$7=1,Values!I37,IF($O$7=2,Values!S37,Values!AC37))</f>
        <v>15</v>
      </c>
      <c r="J38" s="21">
        <f>IF($O$7=1,Values!J37,IF($O$7=2,Values!T37,Values!AD37))</f>
        <v>81.599999999999994</v>
      </c>
      <c r="K38" s="21">
        <f>IF($O$7=1,Values!K37,IF($O$7=2,Values!U37,Values!AE37))</f>
        <v>65</v>
      </c>
      <c r="AA38" s="60"/>
      <c r="AB38" s="314">
        <v>0.27083333333333326</v>
      </c>
      <c r="AC38" s="282">
        <f t="shared" si="1"/>
        <v>86</v>
      </c>
      <c r="AD38" s="282">
        <f t="shared" si="2"/>
        <v>85</v>
      </c>
      <c r="AE38" s="282">
        <f t="shared" si="3"/>
        <v>79</v>
      </c>
      <c r="AF38" s="282">
        <f t="shared" si="4"/>
        <v>91</v>
      </c>
      <c r="AG38" s="282">
        <f t="shared" si="5"/>
        <v>67</v>
      </c>
      <c r="AH38" s="282">
        <f t="shared" si="6"/>
        <v>32</v>
      </c>
      <c r="AI38" s="282">
        <f t="shared" si="6"/>
        <v>15</v>
      </c>
      <c r="AJ38" s="315">
        <f t="shared" si="7"/>
        <v>81.599999999999994</v>
      </c>
      <c r="AK38" s="315">
        <f t="shared" si="8"/>
        <v>65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112</v>
      </c>
      <c r="D39" s="212">
        <f>IF($O$7=1,Values!D38,IF($O$7=2,Values!N38,Values!X38))</f>
        <v>102</v>
      </c>
      <c r="E39" s="212">
        <f>IF($O$7=1,Values!E38,IF($O$7=2,Values!O38,Values!Y38))</f>
        <v>112</v>
      </c>
      <c r="F39" s="212">
        <f>IF($O$7=1,Values!F38,IF($O$7=2,Values!P38,Values!Z38))</f>
        <v>107</v>
      </c>
      <c r="G39" s="212">
        <f>IF($O$7=1,Values!G38,IF($O$7=2,Values!Q38,Values!AA38))</f>
        <v>96</v>
      </c>
      <c r="H39" s="212">
        <f>IF($O$7=1,Values!H38,IF($O$7=2,Values!R38,Values!AB38))</f>
        <v>33</v>
      </c>
      <c r="I39" s="220">
        <f>IF($O$7=1,Values!I38,IF($O$7=2,Values!S38,Values!AC38))</f>
        <v>22</v>
      </c>
      <c r="J39" s="21">
        <f>IF($O$7=1,Values!J38,IF($O$7=2,Values!T38,Values!AD38))</f>
        <v>105.8</v>
      </c>
      <c r="K39" s="21">
        <f>IF($O$7=1,Values!K38,IF($O$7=2,Values!U38,Values!AE38))</f>
        <v>83.428571428571431</v>
      </c>
      <c r="AA39" s="60"/>
      <c r="AB39" s="314">
        <v>0.28124999999999994</v>
      </c>
      <c r="AC39" s="282">
        <f t="shared" si="1"/>
        <v>112</v>
      </c>
      <c r="AD39" s="282">
        <f t="shared" si="2"/>
        <v>102</v>
      </c>
      <c r="AE39" s="282">
        <f t="shared" si="3"/>
        <v>112</v>
      </c>
      <c r="AF39" s="282">
        <f t="shared" si="4"/>
        <v>107</v>
      </c>
      <c r="AG39" s="282">
        <f t="shared" si="5"/>
        <v>96</v>
      </c>
      <c r="AH39" s="282">
        <f t="shared" si="6"/>
        <v>33</v>
      </c>
      <c r="AI39" s="282">
        <f t="shared" si="6"/>
        <v>22</v>
      </c>
      <c r="AJ39" s="315">
        <f t="shared" si="7"/>
        <v>105.8</v>
      </c>
      <c r="AK39" s="315">
        <f t="shared" si="8"/>
        <v>83.428571428571402</v>
      </c>
    </row>
    <row r="40" spans="2:41" x14ac:dyDescent="0.25">
      <c r="B40" s="43">
        <v>0.29166666666666663</v>
      </c>
      <c r="C40" s="211">
        <f>IF($O$7=1,Values!C39,IF($O$7=2,Values!M39,Values!W39))</f>
        <v>116</v>
      </c>
      <c r="D40" s="212">
        <f>IF($O$7=1,Values!D39,IF($O$7=2,Values!N39,Values!X39))</f>
        <v>124</v>
      </c>
      <c r="E40" s="212">
        <f>IF($O$7=1,Values!E39,IF($O$7=2,Values!O39,Values!Y39))</f>
        <v>131</v>
      </c>
      <c r="F40" s="212">
        <f>IF($O$7=1,Values!F39,IF($O$7=2,Values!P39,Values!Z39))</f>
        <v>123</v>
      </c>
      <c r="G40" s="212">
        <f>IF($O$7=1,Values!G39,IF($O$7=2,Values!Q39,Values!AA39))</f>
        <v>122</v>
      </c>
      <c r="H40" s="212">
        <f>IF($O$7=1,Values!H39,IF($O$7=2,Values!R39,Values!AB39))</f>
        <v>36</v>
      </c>
      <c r="I40" s="220">
        <f>IF($O$7=1,Values!I39,IF($O$7=2,Values!S39,Values!AC39))</f>
        <v>34</v>
      </c>
      <c r="J40" s="21">
        <f>IF($O$7=1,Values!J39,IF($O$7=2,Values!T39,Values!AD39))</f>
        <v>123.2</v>
      </c>
      <c r="K40" s="21">
        <f>IF($O$7=1,Values!K39,IF($O$7=2,Values!U39,Values!AE39))</f>
        <v>98</v>
      </c>
      <c r="AA40" s="60"/>
      <c r="AB40" s="314">
        <v>0.29166666666666663</v>
      </c>
      <c r="AC40" s="282">
        <f t="shared" si="1"/>
        <v>116</v>
      </c>
      <c r="AD40" s="282">
        <f t="shared" si="2"/>
        <v>124</v>
      </c>
      <c r="AE40" s="282">
        <f t="shared" si="3"/>
        <v>131</v>
      </c>
      <c r="AF40" s="282">
        <f t="shared" si="4"/>
        <v>123</v>
      </c>
      <c r="AG40" s="282">
        <f t="shared" si="5"/>
        <v>122</v>
      </c>
      <c r="AH40" s="282">
        <f t="shared" si="6"/>
        <v>36</v>
      </c>
      <c r="AI40" s="282">
        <f t="shared" si="6"/>
        <v>34</v>
      </c>
      <c r="AJ40" s="315">
        <f t="shared" si="7"/>
        <v>123.2</v>
      </c>
      <c r="AK40" s="315">
        <f t="shared" si="8"/>
        <v>98</v>
      </c>
    </row>
    <row r="41" spans="2:41" x14ac:dyDescent="0.25">
      <c r="B41" s="43">
        <v>0.30208333333333331</v>
      </c>
      <c r="C41" s="211">
        <f>IF($O$7=1,Values!C40,IF($O$7=2,Values!M40,Values!W40))</f>
        <v>143</v>
      </c>
      <c r="D41" s="212">
        <f>IF($O$7=1,Values!D40,IF($O$7=2,Values!N40,Values!X40))</f>
        <v>165</v>
      </c>
      <c r="E41" s="212">
        <f>IF($O$7=1,Values!E40,IF($O$7=2,Values!O40,Values!Y40))</f>
        <v>131</v>
      </c>
      <c r="F41" s="212">
        <f>IF($O$7=1,Values!F40,IF($O$7=2,Values!P40,Values!Z40))</f>
        <v>142</v>
      </c>
      <c r="G41" s="212">
        <f>IF($O$7=1,Values!G40,IF($O$7=2,Values!Q40,Values!AA40))</f>
        <v>112</v>
      </c>
      <c r="H41" s="212">
        <f>IF($O$7=1,Values!H40,IF($O$7=2,Values!R40,Values!AB40))</f>
        <v>50</v>
      </c>
      <c r="I41" s="220">
        <f>IF($O$7=1,Values!I40,IF($O$7=2,Values!S40,Values!AC40))</f>
        <v>22</v>
      </c>
      <c r="J41" s="21">
        <f>IF($O$7=1,Values!J40,IF($O$7=2,Values!T40,Values!AD40))</f>
        <v>138.6</v>
      </c>
      <c r="K41" s="21">
        <f>IF($O$7=1,Values!K40,IF($O$7=2,Values!U40,Values!AE40))</f>
        <v>109.28571428571429</v>
      </c>
      <c r="AA41" s="60"/>
      <c r="AB41" s="314">
        <v>0.30208333333333331</v>
      </c>
      <c r="AC41" s="282">
        <f t="shared" si="1"/>
        <v>143</v>
      </c>
      <c r="AD41" s="282">
        <f t="shared" si="2"/>
        <v>165</v>
      </c>
      <c r="AE41" s="282">
        <f t="shared" si="3"/>
        <v>131</v>
      </c>
      <c r="AF41" s="282">
        <f t="shared" si="4"/>
        <v>142</v>
      </c>
      <c r="AG41" s="282">
        <f t="shared" si="5"/>
        <v>112</v>
      </c>
      <c r="AH41" s="282">
        <f t="shared" si="6"/>
        <v>50</v>
      </c>
      <c r="AI41" s="282">
        <f t="shared" si="6"/>
        <v>22</v>
      </c>
      <c r="AJ41" s="315">
        <f t="shared" si="7"/>
        <v>138.6</v>
      </c>
      <c r="AK41" s="315">
        <f t="shared" si="8"/>
        <v>109.28571428571399</v>
      </c>
    </row>
    <row r="42" spans="2:41" x14ac:dyDescent="0.25">
      <c r="B42" s="43">
        <v>0.3125</v>
      </c>
      <c r="C42" s="211">
        <f>IF($O$7=1,Values!C41,IF($O$7=2,Values!M41,Values!W41))</f>
        <v>187</v>
      </c>
      <c r="D42" s="212">
        <f>IF($O$7=1,Values!D41,IF($O$7=2,Values!N41,Values!X41))</f>
        <v>189</v>
      </c>
      <c r="E42" s="212">
        <f>IF($O$7=1,Values!E41,IF($O$7=2,Values!O41,Values!Y41))</f>
        <v>155</v>
      </c>
      <c r="F42" s="212">
        <f>IF($O$7=1,Values!F41,IF($O$7=2,Values!P41,Values!Z41))</f>
        <v>178</v>
      </c>
      <c r="G42" s="212">
        <f>IF($O$7=1,Values!G41,IF($O$7=2,Values!Q41,Values!AA41))</f>
        <v>137</v>
      </c>
      <c r="H42" s="212">
        <f>IF($O$7=1,Values!H41,IF($O$7=2,Values!R41,Values!AB41))</f>
        <v>57</v>
      </c>
      <c r="I42" s="220">
        <f>IF($O$7=1,Values!I41,IF($O$7=2,Values!S41,Values!AC41))</f>
        <v>33</v>
      </c>
      <c r="J42" s="21">
        <f>IF($O$7=1,Values!J41,IF($O$7=2,Values!T41,Values!AD41))</f>
        <v>169.2</v>
      </c>
      <c r="K42" s="21">
        <f>IF($O$7=1,Values!K41,IF($O$7=2,Values!U41,Values!AE41))</f>
        <v>133.71428571428572</v>
      </c>
      <c r="AA42" s="60"/>
      <c r="AB42" s="314">
        <v>0.3125</v>
      </c>
      <c r="AC42" s="282">
        <f t="shared" si="1"/>
        <v>187</v>
      </c>
      <c r="AD42" s="282">
        <f t="shared" si="2"/>
        <v>189</v>
      </c>
      <c r="AE42" s="282">
        <f t="shared" si="3"/>
        <v>155</v>
      </c>
      <c r="AF42" s="282">
        <f t="shared" si="4"/>
        <v>178</v>
      </c>
      <c r="AG42" s="282">
        <f t="shared" si="5"/>
        <v>137</v>
      </c>
      <c r="AH42" s="282">
        <f t="shared" si="6"/>
        <v>57</v>
      </c>
      <c r="AI42" s="282">
        <f t="shared" si="6"/>
        <v>33</v>
      </c>
      <c r="AJ42" s="315">
        <f t="shared" si="7"/>
        <v>169.2</v>
      </c>
      <c r="AK42" s="315">
        <f t="shared" si="8"/>
        <v>133.71428571428601</v>
      </c>
    </row>
    <row r="43" spans="2:41" x14ac:dyDescent="0.25">
      <c r="B43" s="43">
        <v>0.32291666666666669</v>
      </c>
      <c r="C43" s="211">
        <f>IF($O$7=1,Values!C42,IF($O$7=2,Values!M42,Values!W42))</f>
        <v>199</v>
      </c>
      <c r="D43" s="212">
        <f>IF($O$7=1,Values!D42,IF($O$7=2,Values!N42,Values!X42))</f>
        <v>187</v>
      </c>
      <c r="E43" s="212">
        <f>IF($O$7=1,Values!E42,IF($O$7=2,Values!O42,Values!Y42))</f>
        <v>189</v>
      </c>
      <c r="F43" s="212">
        <f>IF($O$7=1,Values!F42,IF($O$7=2,Values!P42,Values!Z42))</f>
        <v>185</v>
      </c>
      <c r="G43" s="212">
        <f>IF($O$7=1,Values!G42,IF($O$7=2,Values!Q42,Values!AA42))</f>
        <v>182</v>
      </c>
      <c r="H43" s="212">
        <f>IF($O$7=1,Values!H42,IF($O$7=2,Values!R42,Values!AB42))</f>
        <v>67</v>
      </c>
      <c r="I43" s="220">
        <f>IF($O$7=1,Values!I42,IF($O$7=2,Values!S42,Values!AC42))</f>
        <v>39</v>
      </c>
      <c r="J43" s="21">
        <f>IF($O$7=1,Values!J42,IF($O$7=2,Values!T42,Values!AD42))</f>
        <v>188.4</v>
      </c>
      <c r="K43" s="21">
        <f>IF($O$7=1,Values!K42,IF($O$7=2,Values!U42,Values!AE42))</f>
        <v>149.71428571428572</v>
      </c>
      <c r="AA43" s="60"/>
      <c r="AB43" s="314">
        <v>0.32291666666666669</v>
      </c>
      <c r="AC43" s="282">
        <f t="shared" si="1"/>
        <v>199</v>
      </c>
      <c r="AD43" s="282">
        <f t="shared" si="2"/>
        <v>187</v>
      </c>
      <c r="AE43" s="282">
        <f t="shared" si="3"/>
        <v>189</v>
      </c>
      <c r="AF43" s="282">
        <f t="shared" si="4"/>
        <v>185</v>
      </c>
      <c r="AG43" s="282">
        <f t="shared" si="5"/>
        <v>182</v>
      </c>
      <c r="AH43" s="282">
        <f t="shared" si="6"/>
        <v>67</v>
      </c>
      <c r="AI43" s="282">
        <f t="shared" si="6"/>
        <v>39</v>
      </c>
      <c r="AJ43" s="315">
        <f t="shared" si="7"/>
        <v>188.4</v>
      </c>
      <c r="AK43" s="315">
        <f t="shared" si="8"/>
        <v>149.71428571428601</v>
      </c>
    </row>
    <row r="44" spans="2:41" x14ac:dyDescent="0.25">
      <c r="B44" s="43">
        <v>0.33333333333333337</v>
      </c>
      <c r="C44" s="211">
        <f>IF($O$7=1,Values!C43,IF($O$7=2,Values!M43,Values!W43))</f>
        <v>206</v>
      </c>
      <c r="D44" s="212">
        <f>IF($O$7=1,Values!D43,IF($O$7=2,Values!N43,Values!X43))</f>
        <v>223</v>
      </c>
      <c r="E44" s="212">
        <f>IF($O$7=1,Values!E43,IF($O$7=2,Values!O43,Values!Y43))</f>
        <v>209</v>
      </c>
      <c r="F44" s="212">
        <f>IF($O$7=1,Values!F43,IF($O$7=2,Values!P43,Values!Z43))</f>
        <v>223</v>
      </c>
      <c r="G44" s="212">
        <f>IF($O$7=1,Values!G43,IF($O$7=2,Values!Q43,Values!AA43))</f>
        <v>213</v>
      </c>
      <c r="H44" s="212">
        <f>IF($O$7=1,Values!H43,IF($O$7=2,Values!R43,Values!AB43))</f>
        <v>76</v>
      </c>
      <c r="I44" s="220">
        <f>IF($O$7=1,Values!I43,IF($O$7=2,Values!S43,Values!AC43))</f>
        <v>33</v>
      </c>
      <c r="J44" s="21">
        <f>IF($O$7=1,Values!J43,IF($O$7=2,Values!T43,Values!AD43))</f>
        <v>214.8</v>
      </c>
      <c r="K44" s="21">
        <f>IF($O$7=1,Values!K43,IF($O$7=2,Values!U43,Values!AE43))</f>
        <v>169</v>
      </c>
      <c r="AA44" s="60"/>
      <c r="AB44" s="314">
        <v>0.33333333333333337</v>
      </c>
      <c r="AC44" s="282">
        <f t="shared" si="1"/>
        <v>206</v>
      </c>
      <c r="AD44" s="282">
        <f t="shared" si="2"/>
        <v>223</v>
      </c>
      <c r="AE44" s="282">
        <f t="shared" si="3"/>
        <v>209</v>
      </c>
      <c r="AF44" s="282">
        <f t="shared" si="4"/>
        <v>223</v>
      </c>
      <c r="AG44" s="282">
        <f t="shared" si="5"/>
        <v>213</v>
      </c>
      <c r="AH44" s="282">
        <f t="shared" si="6"/>
        <v>76</v>
      </c>
      <c r="AI44" s="282">
        <f t="shared" si="6"/>
        <v>33</v>
      </c>
      <c r="AJ44" s="315">
        <f t="shared" si="7"/>
        <v>214.8</v>
      </c>
      <c r="AK44" s="315">
        <f t="shared" si="8"/>
        <v>169</v>
      </c>
    </row>
    <row r="45" spans="2:41" x14ac:dyDescent="0.25">
      <c r="B45" s="43">
        <v>0.34375000000000006</v>
      </c>
      <c r="C45" s="211">
        <f>IF($O$7=1,Values!C44,IF($O$7=2,Values!M44,Values!W44))</f>
        <v>244</v>
      </c>
      <c r="D45" s="212">
        <f>IF($O$7=1,Values!D44,IF($O$7=2,Values!N44,Values!X44))</f>
        <v>203</v>
      </c>
      <c r="E45" s="212">
        <f>IF($O$7=1,Values!E44,IF($O$7=2,Values!O44,Values!Y44))</f>
        <v>184</v>
      </c>
      <c r="F45" s="212">
        <f>IF($O$7=1,Values!F44,IF($O$7=2,Values!P44,Values!Z44))</f>
        <v>213</v>
      </c>
      <c r="G45" s="212">
        <f>IF($O$7=1,Values!G44,IF($O$7=2,Values!Q44,Values!AA44))</f>
        <v>140</v>
      </c>
      <c r="H45" s="212">
        <f>IF($O$7=1,Values!H44,IF($O$7=2,Values!R44,Values!AB44))</f>
        <v>83</v>
      </c>
      <c r="I45" s="220">
        <f>IF($O$7=1,Values!I44,IF($O$7=2,Values!S44,Values!AC44))</f>
        <v>49</v>
      </c>
      <c r="J45" s="21">
        <f>IF($O$7=1,Values!J44,IF($O$7=2,Values!T44,Values!AD44))</f>
        <v>196.8</v>
      </c>
      <c r="K45" s="21">
        <f>IF($O$7=1,Values!K44,IF($O$7=2,Values!U44,Values!AE44))</f>
        <v>159.42857142857142</v>
      </c>
      <c r="AA45" s="60"/>
      <c r="AB45" s="314">
        <v>0.34375000000000006</v>
      </c>
      <c r="AC45" s="282">
        <f t="shared" si="1"/>
        <v>244</v>
      </c>
      <c r="AD45" s="282">
        <f t="shared" si="2"/>
        <v>203</v>
      </c>
      <c r="AE45" s="282">
        <f t="shared" si="3"/>
        <v>184</v>
      </c>
      <c r="AF45" s="282">
        <f t="shared" si="4"/>
        <v>213</v>
      </c>
      <c r="AG45" s="282">
        <f t="shared" si="5"/>
        <v>140</v>
      </c>
      <c r="AH45" s="282">
        <f t="shared" si="6"/>
        <v>83</v>
      </c>
      <c r="AI45" s="282">
        <f t="shared" si="6"/>
        <v>49</v>
      </c>
      <c r="AJ45" s="315">
        <f t="shared" si="7"/>
        <v>196.8</v>
      </c>
      <c r="AK45" s="315">
        <f t="shared" si="8"/>
        <v>159.42857142857099</v>
      </c>
    </row>
    <row r="46" spans="2:41" x14ac:dyDescent="0.25">
      <c r="B46" s="43">
        <v>0.35416666666666674</v>
      </c>
      <c r="C46" s="211">
        <f>IF($O$7=1,Values!C45,IF($O$7=2,Values!M45,Values!W45))</f>
        <v>226</v>
      </c>
      <c r="D46" s="212">
        <f>IF($O$7=1,Values!D45,IF($O$7=2,Values!N45,Values!X45))</f>
        <v>232</v>
      </c>
      <c r="E46" s="212">
        <f>IF($O$7=1,Values!E45,IF($O$7=2,Values!O45,Values!Y45))</f>
        <v>190</v>
      </c>
      <c r="F46" s="212">
        <f>IF($O$7=1,Values!F45,IF($O$7=2,Values!P45,Values!Z45))</f>
        <v>246</v>
      </c>
      <c r="G46" s="212">
        <f>IF($O$7=1,Values!G45,IF($O$7=2,Values!Q45,Values!AA45))</f>
        <v>225</v>
      </c>
      <c r="H46" s="212">
        <f>IF($O$7=1,Values!H45,IF($O$7=2,Values!R45,Values!AB45))</f>
        <v>94</v>
      </c>
      <c r="I46" s="220">
        <f>IF($O$7=1,Values!I45,IF($O$7=2,Values!S45,Values!AC45))</f>
        <v>46</v>
      </c>
      <c r="J46" s="21">
        <f>IF($O$7=1,Values!J45,IF($O$7=2,Values!T45,Values!AD45))</f>
        <v>223.8</v>
      </c>
      <c r="K46" s="21">
        <f>IF($O$7=1,Values!K45,IF($O$7=2,Values!U45,Values!AE45))</f>
        <v>179.85714285714286</v>
      </c>
      <c r="AA46" s="60"/>
      <c r="AB46" s="314">
        <v>0.35416666666666674</v>
      </c>
      <c r="AC46" s="282">
        <f t="shared" si="1"/>
        <v>226</v>
      </c>
      <c r="AD46" s="282">
        <f t="shared" si="2"/>
        <v>232</v>
      </c>
      <c r="AE46" s="282">
        <f t="shared" si="3"/>
        <v>190</v>
      </c>
      <c r="AF46" s="282">
        <f t="shared" si="4"/>
        <v>246</v>
      </c>
      <c r="AG46" s="282">
        <f t="shared" si="5"/>
        <v>225</v>
      </c>
      <c r="AH46" s="282">
        <f t="shared" si="6"/>
        <v>94</v>
      </c>
      <c r="AI46" s="282">
        <f t="shared" si="6"/>
        <v>46</v>
      </c>
      <c r="AJ46" s="315">
        <f t="shared" si="7"/>
        <v>223.8</v>
      </c>
      <c r="AK46" s="315">
        <f t="shared" si="8"/>
        <v>179.857142857143</v>
      </c>
    </row>
    <row r="47" spans="2:41" x14ac:dyDescent="0.25">
      <c r="B47" s="43">
        <v>0.36458333333333343</v>
      </c>
      <c r="C47" s="211">
        <f>IF($O$7=1,Values!C46,IF($O$7=2,Values!M46,Values!W46))</f>
        <v>212</v>
      </c>
      <c r="D47" s="212">
        <f>IF($O$7=1,Values!D46,IF($O$7=2,Values!N46,Values!X46))</f>
        <v>216</v>
      </c>
      <c r="E47" s="212">
        <f>IF($O$7=1,Values!E46,IF($O$7=2,Values!O46,Values!Y46))</f>
        <v>218</v>
      </c>
      <c r="F47" s="212">
        <f>IF($O$7=1,Values!F46,IF($O$7=2,Values!P46,Values!Z46))</f>
        <v>224</v>
      </c>
      <c r="G47" s="212">
        <f>IF($O$7=1,Values!G46,IF($O$7=2,Values!Q46,Values!AA46))</f>
        <v>201</v>
      </c>
      <c r="H47" s="212">
        <f>IF($O$7=1,Values!H46,IF($O$7=2,Values!R46,Values!AB46))</f>
        <v>100</v>
      </c>
      <c r="I47" s="220">
        <f>IF($O$7=1,Values!I46,IF($O$7=2,Values!S46,Values!AC46))</f>
        <v>70</v>
      </c>
      <c r="J47" s="21">
        <f>IF($O$7=1,Values!J46,IF($O$7=2,Values!T46,Values!AD46))</f>
        <v>214.2</v>
      </c>
      <c r="K47" s="21">
        <f>IF($O$7=1,Values!K46,IF($O$7=2,Values!U46,Values!AE46))</f>
        <v>177.28571428571428</v>
      </c>
      <c r="AA47" s="60"/>
      <c r="AB47" s="314">
        <v>0.36458333333333343</v>
      </c>
      <c r="AC47" s="282">
        <f t="shared" si="1"/>
        <v>212</v>
      </c>
      <c r="AD47" s="282">
        <f t="shared" si="2"/>
        <v>216</v>
      </c>
      <c r="AE47" s="282">
        <f t="shared" si="3"/>
        <v>218</v>
      </c>
      <c r="AF47" s="282">
        <f t="shared" si="4"/>
        <v>224</v>
      </c>
      <c r="AG47" s="282">
        <f t="shared" si="5"/>
        <v>201</v>
      </c>
      <c r="AH47" s="282">
        <f t="shared" si="6"/>
        <v>100</v>
      </c>
      <c r="AI47" s="282">
        <f t="shared" si="6"/>
        <v>70</v>
      </c>
      <c r="AJ47" s="315">
        <f t="shared" si="7"/>
        <v>214.2</v>
      </c>
      <c r="AK47" s="315">
        <f t="shared" si="8"/>
        <v>177.28571428571399</v>
      </c>
    </row>
    <row r="48" spans="2:41" x14ac:dyDescent="0.25">
      <c r="B48" s="43">
        <v>0.37500000000000011</v>
      </c>
      <c r="C48" s="211">
        <f>IF($O$7=1,Values!C47,IF($O$7=2,Values!M47,Values!W47))</f>
        <v>189</v>
      </c>
      <c r="D48" s="212">
        <f>IF($O$7=1,Values!D47,IF($O$7=2,Values!N47,Values!X47))</f>
        <v>183</v>
      </c>
      <c r="E48" s="212">
        <f>IF($O$7=1,Values!E47,IF($O$7=2,Values!O47,Values!Y47))</f>
        <v>192</v>
      </c>
      <c r="F48" s="212">
        <f>IF($O$7=1,Values!F47,IF($O$7=2,Values!P47,Values!Z47))</f>
        <v>217</v>
      </c>
      <c r="G48" s="212">
        <f>IF($O$7=1,Values!G47,IF($O$7=2,Values!Q47,Values!AA47))</f>
        <v>200</v>
      </c>
      <c r="H48" s="212">
        <f>IF($O$7=1,Values!H47,IF($O$7=2,Values!R47,Values!AB47))</f>
        <v>105</v>
      </c>
      <c r="I48" s="220">
        <f>IF($O$7=1,Values!I47,IF($O$7=2,Values!S47,Values!AC47))</f>
        <v>75</v>
      </c>
      <c r="J48" s="21">
        <f>IF($O$7=1,Values!J47,IF($O$7=2,Values!T47,Values!AD47))</f>
        <v>196.2</v>
      </c>
      <c r="K48" s="21">
        <f>IF($O$7=1,Values!K47,IF($O$7=2,Values!U47,Values!AE47))</f>
        <v>165.85714285714286</v>
      </c>
      <c r="AA48" s="60"/>
      <c r="AB48" s="314">
        <v>0.37500000000000011</v>
      </c>
      <c r="AC48" s="282">
        <f t="shared" si="1"/>
        <v>189</v>
      </c>
      <c r="AD48" s="282">
        <f t="shared" si="2"/>
        <v>183</v>
      </c>
      <c r="AE48" s="282">
        <f t="shared" si="3"/>
        <v>192</v>
      </c>
      <c r="AF48" s="282">
        <f t="shared" si="4"/>
        <v>217</v>
      </c>
      <c r="AG48" s="282">
        <f t="shared" si="5"/>
        <v>200</v>
      </c>
      <c r="AH48" s="282">
        <f t="shared" si="6"/>
        <v>105</v>
      </c>
      <c r="AI48" s="282">
        <f t="shared" si="6"/>
        <v>75</v>
      </c>
      <c r="AJ48" s="315">
        <f t="shared" si="7"/>
        <v>196.2</v>
      </c>
      <c r="AK48" s="315">
        <f t="shared" si="8"/>
        <v>165.857142857143</v>
      </c>
    </row>
    <row r="49" spans="2:37" x14ac:dyDescent="0.25">
      <c r="B49" s="43">
        <v>0.3854166666666668</v>
      </c>
      <c r="C49" s="211">
        <f>IF($O$7=1,Values!C48,IF($O$7=2,Values!M48,Values!W48))</f>
        <v>162</v>
      </c>
      <c r="D49" s="212">
        <f>IF($O$7=1,Values!D48,IF($O$7=2,Values!N48,Values!X48))</f>
        <v>189</v>
      </c>
      <c r="E49" s="212">
        <f>IF($O$7=1,Values!E48,IF($O$7=2,Values!O48,Values!Y48))</f>
        <v>197</v>
      </c>
      <c r="F49" s="212">
        <f>IF($O$7=1,Values!F48,IF($O$7=2,Values!P48,Values!Z48))</f>
        <v>176</v>
      </c>
      <c r="G49" s="212">
        <f>IF($O$7=1,Values!G48,IF($O$7=2,Values!Q48,Values!AA48))</f>
        <v>141</v>
      </c>
      <c r="H49" s="212">
        <f>IF($O$7=1,Values!H48,IF($O$7=2,Values!R48,Values!AB48))</f>
        <v>97</v>
      </c>
      <c r="I49" s="220">
        <f>IF($O$7=1,Values!I48,IF($O$7=2,Values!S48,Values!AC48))</f>
        <v>86</v>
      </c>
      <c r="J49" s="21">
        <f>IF($O$7=1,Values!J48,IF($O$7=2,Values!T48,Values!AD48))</f>
        <v>173</v>
      </c>
      <c r="K49" s="21">
        <f>IF($O$7=1,Values!K48,IF($O$7=2,Values!U48,Values!AE48))</f>
        <v>149.71428571428572</v>
      </c>
      <c r="AA49" s="60"/>
      <c r="AB49" s="314">
        <v>0.3854166666666668</v>
      </c>
      <c r="AC49" s="282">
        <f t="shared" si="1"/>
        <v>162</v>
      </c>
      <c r="AD49" s="282">
        <f t="shared" si="2"/>
        <v>189</v>
      </c>
      <c r="AE49" s="282">
        <f t="shared" si="3"/>
        <v>197</v>
      </c>
      <c r="AF49" s="282">
        <f t="shared" si="4"/>
        <v>176</v>
      </c>
      <c r="AG49" s="282">
        <f t="shared" si="5"/>
        <v>141</v>
      </c>
      <c r="AH49" s="282">
        <f t="shared" si="6"/>
        <v>97</v>
      </c>
      <c r="AI49" s="282">
        <f t="shared" si="6"/>
        <v>86</v>
      </c>
      <c r="AJ49" s="315">
        <f t="shared" si="7"/>
        <v>173</v>
      </c>
      <c r="AK49" s="315">
        <f t="shared" si="8"/>
        <v>149.71428571428601</v>
      </c>
    </row>
    <row r="50" spans="2:37" x14ac:dyDescent="0.25">
      <c r="B50" s="43">
        <v>0.39583333333333348</v>
      </c>
      <c r="C50" s="211">
        <f>IF($O$7=1,Values!C49,IF($O$7=2,Values!M49,Values!W49))</f>
        <v>178</v>
      </c>
      <c r="D50" s="212">
        <f>IF($O$7=1,Values!D49,IF($O$7=2,Values!N49,Values!X49))</f>
        <v>147</v>
      </c>
      <c r="E50" s="212">
        <f>IF($O$7=1,Values!E49,IF($O$7=2,Values!O49,Values!Y49))</f>
        <v>171</v>
      </c>
      <c r="F50" s="212">
        <f>IF($O$7=1,Values!F49,IF($O$7=2,Values!P49,Values!Z49))</f>
        <v>156</v>
      </c>
      <c r="G50" s="212">
        <f>IF($O$7=1,Values!G49,IF($O$7=2,Values!Q49,Values!AA49))</f>
        <v>160</v>
      </c>
      <c r="H50" s="212">
        <f>IF($O$7=1,Values!H49,IF($O$7=2,Values!R49,Values!AB49))</f>
        <v>124</v>
      </c>
      <c r="I50" s="220">
        <f>IF($O$7=1,Values!I49,IF($O$7=2,Values!S49,Values!AC49))</f>
        <v>140</v>
      </c>
      <c r="J50" s="21">
        <f>IF($O$7=1,Values!J49,IF($O$7=2,Values!T49,Values!AD49))</f>
        <v>162.4</v>
      </c>
      <c r="K50" s="21">
        <f>IF($O$7=1,Values!K49,IF($O$7=2,Values!U49,Values!AE49))</f>
        <v>153.71428571428572</v>
      </c>
      <c r="AA50" s="60"/>
      <c r="AB50" s="314">
        <v>0.39583333333333348</v>
      </c>
      <c r="AC50" s="282">
        <f t="shared" si="1"/>
        <v>178</v>
      </c>
      <c r="AD50" s="282">
        <f t="shared" si="2"/>
        <v>147</v>
      </c>
      <c r="AE50" s="282">
        <f t="shared" si="3"/>
        <v>171</v>
      </c>
      <c r="AF50" s="282">
        <f t="shared" si="4"/>
        <v>156</v>
      </c>
      <c r="AG50" s="282">
        <f t="shared" si="5"/>
        <v>160</v>
      </c>
      <c r="AH50" s="282">
        <f t="shared" si="6"/>
        <v>124</v>
      </c>
      <c r="AI50" s="282">
        <f t="shared" si="6"/>
        <v>140</v>
      </c>
      <c r="AJ50" s="315">
        <f t="shared" si="7"/>
        <v>162.4</v>
      </c>
      <c r="AK50" s="315">
        <f t="shared" si="8"/>
        <v>153.71428571428601</v>
      </c>
    </row>
    <row r="51" spans="2:37" x14ac:dyDescent="0.25">
      <c r="B51" s="43">
        <v>0.40625000000000017</v>
      </c>
      <c r="C51" s="211">
        <f>IF($O$7=1,Values!C50,IF($O$7=2,Values!M50,Values!W50))</f>
        <v>173</v>
      </c>
      <c r="D51" s="212">
        <f>IF($O$7=1,Values!D50,IF($O$7=2,Values!N50,Values!X50))</f>
        <v>146</v>
      </c>
      <c r="E51" s="212">
        <f>IF($O$7=1,Values!E50,IF($O$7=2,Values!O50,Values!Y50))</f>
        <v>175</v>
      </c>
      <c r="F51" s="212">
        <f>IF($O$7=1,Values!F50,IF($O$7=2,Values!P50,Values!Z50))</f>
        <v>180</v>
      </c>
      <c r="G51" s="212">
        <f>IF($O$7=1,Values!G50,IF($O$7=2,Values!Q50,Values!AA50))</f>
        <v>157</v>
      </c>
      <c r="H51" s="212">
        <f>IF($O$7=1,Values!H50,IF($O$7=2,Values!R50,Values!AB50))</f>
        <v>110</v>
      </c>
      <c r="I51" s="220">
        <f>IF($O$7=1,Values!I50,IF($O$7=2,Values!S50,Values!AC50))</f>
        <v>155</v>
      </c>
      <c r="J51" s="21">
        <f>IF($O$7=1,Values!J50,IF($O$7=2,Values!T50,Values!AD50))</f>
        <v>166.2</v>
      </c>
      <c r="K51" s="21">
        <f>IF($O$7=1,Values!K50,IF($O$7=2,Values!U50,Values!AE50))</f>
        <v>156.57142857142858</v>
      </c>
      <c r="AA51" s="60"/>
      <c r="AB51" s="314">
        <v>0.40625000000000017</v>
      </c>
      <c r="AC51" s="282">
        <f t="shared" si="1"/>
        <v>173</v>
      </c>
      <c r="AD51" s="282">
        <f t="shared" si="2"/>
        <v>146</v>
      </c>
      <c r="AE51" s="282">
        <f t="shared" si="3"/>
        <v>175</v>
      </c>
      <c r="AF51" s="282">
        <f t="shared" si="4"/>
        <v>180</v>
      </c>
      <c r="AG51" s="282">
        <f t="shared" si="5"/>
        <v>157</v>
      </c>
      <c r="AH51" s="282">
        <f t="shared" si="6"/>
        <v>110</v>
      </c>
      <c r="AI51" s="282">
        <f t="shared" si="6"/>
        <v>155</v>
      </c>
      <c r="AJ51" s="315">
        <f t="shared" si="7"/>
        <v>166.2</v>
      </c>
      <c r="AK51" s="315">
        <f t="shared" si="8"/>
        <v>156.57142857142901</v>
      </c>
    </row>
    <row r="52" spans="2:37" x14ac:dyDescent="0.25">
      <c r="B52" s="43">
        <v>0.41666666666666685</v>
      </c>
      <c r="C52" s="211">
        <f>IF($O$7=1,Values!C51,IF($O$7=2,Values!M51,Values!W51))</f>
        <v>144</v>
      </c>
      <c r="D52" s="212">
        <f>IF($O$7=1,Values!D51,IF($O$7=2,Values!N51,Values!X51))</f>
        <v>145</v>
      </c>
      <c r="E52" s="212">
        <f>IF($O$7=1,Values!E51,IF($O$7=2,Values!O51,Values!Y51))</f>
        <v>172</v>
      </c>
      <c r="F52" s="212">
        <f>IF($O$7=1,Values!F51,IF($O$7=2,Values!P51,Values!Z51))</f>
        <v>118</v>
      </c>
      <c r="G52" s="212">
        <f>IF($O$7=1,Values!G51,IF($O$7=2,Values!Q51,Values!AA51))</f>
        <v>157</v>
      </c>
      <c r="H52" s="212">
        <f>IF($O$7=1,Values!H51,IF($O$7=2,Values!R51,Values!AB51))</f>
        <v>117</v>
      </c>
      <c r="I52" s="220">
        <f>IF($O$7=1,Values!I51,IF($O$7=2,Values!S51,Values!AC51))</f>
        <v>152</v>
      </c>
      <c r="J52" s="21">
        <f>IF($O$7=1,Values!J51,IF($O$7=2,Values!T51,Values!AD51))</f>
        <v>147.19999999999999</v>
      </c>
      <c r="K52" s="21">
        <f>IF($O$7=1,Values!K51,IF($O$7=2,Values!U51,Values!AE51))</f>
        <v>143.57142857142858</v>
      </c>
      <c r="AA52" s="60"/>
      <c r="AB52" s="314">
        <v>0.41666666666666685</v>
      </c>
      <c r="AC52" s="282">
        <f t="shared" si="1"/>
        <v>144</v>
      </c>
      <c r="AD52" s="282">
        <f t="shared" si="2"/>
        <v>145</v>
      </c>
      <c r="AE52" s="282">
        <f t="shared" si="3"/>
        <v>172</v>
      </c>
      <c r="AF52" s="282">
        <f t="shared" si="4"/>
        <v>118</v>
      </c>
      <c r="AG52" s="282">
        <f t="shared" si="5"/>
        <v>157</v>
      </c>
      <c r="AH52" s="282">
        <f t="shared" si="6"/>
        <v>117</v>
      </c>
      <c r="AI52" s="282">
        <f t="shared" si="6"/>
        <v>152</v>
      </c>
      <c r="AJ52" s="315">
        <f t="shared" si="7"/>
        <v>147.19999999999999</v>
      </c>
      <c r="AK52" s="315">
        <f t="shared" si="8"/>
        <v>143.57142857142901</v>
      </c>
    </row>
    <row r="53" spans="2:37" x14ac:dyDescent="0.25">
      <c r="B53" s="43">
        <v>0.42708333333333331</v>
      </c>
      <c r="C53" s="211">
        <f>IF($O$7=1,Values!C52,IF($O$7=2,Values!M52,Values!W52))</f>
        <v>140</v>
      </c>
      <c r="D53" s="212">
        <f>IF($O$7=1,Values!D52,IF($O$7=2,Values!N52,Values!X52))</f>
        <v>133</v>
      </c>
      <c r="E53" s="212">
        <f>IF($O$7=1,Values!E52,IF($O$7=2,Values!O52,Values!Y52))</f>
        <v>165</v>
      </c>
      <c r="F53" s="212">
        <f>IF($O$7=1,Values!F52,IF($O$7=2,Values!P52,Values!Z52))</f>
        <v>164</v>
      </c>
      <c r="G53" s="212">
        <f>IF($O$7=1,Values!G52,IF($O$7=2,Values!Q52,Values!AA52))</f>
        <v>173</v>
      </c>
      <c r="H53" s="212">
        <f>IF($O$7=1,Values!H52,IF($O$7=2,Values!R52,Values!AB52))</f>
        <v>117</v>
      </c>
      <c r="I53" s="220">
        <f>IF($O$7=1,Values!I52,IF($O$7=2,Values!S52,Values!AC52))</f>
        <v>154</v>
      </c>
      <c r="J53" s="21">
        <f>IF($O$7=1,Values!J52,IF($O$7=2,Values!T52,Values!AD52))</f>
        <v>155</v>
      </c>
      <c r="K53" s="21">
        <f>IF($O$7=1,Values!K52,IF($O$7=2,Values!U52,Values!AE52))</f>
        <v>149.42857142857142</v>
      </c>
      <c r="AA53" s="60"/>
      <c r="AB53" s="314">
        <v>0.42708333333333331</v>
      </c>
      <c r="AC53" s="282">
        <f t="shared" si="1"/>
        <v>140</v>
      </c>
      <c r="AD53" s="282">
        <f t="shared" si="2"/>
        <v>133</v>
      </c>
      <c r="AE53" s="282">
        <f t="shared" si="3"/>
        <v>165</v>
      </c>
      <c r="AF53" s="282">
        <f t="shared" si="4"/>
        <v>164</v>
      </c>
      <c r="AG53" s="282">
        <f t="shared" si="5"/>
        <v>173</v>
      </c>
      <c r="AH53" s="282">
        <f t="shared" si="6"/>
        <v>117</v>
      </c>
      <c r="AI53" s="282">
        <f t="shared" si="6"/>
        <v>154</v>
      </c>
      <c r="AJ53" s="315">
        <f t="shared" si="7"/>
        <v>155</v>
      </c>
      <c r="AK53" s="315">
        <f t="shared" si="8"/>
        <v>149.42857142857099</v>
      </c>
    </row>
    <row r="54" spans="2:37" x14ac:dyDescent="0.25">
      <c r="B54" s="43">
        <v>0.43750000000000022</v>
      </c>
      <c r="C54" s="211">
        <f>IF($O$7=1,Values!C53,IF($O$7=2,Values!M53,Values!W53))</f>
        <v>151</v>
      </c>
      <c r="D54" s="212">
        <f>IF($O$7=1,Values!D53,IF($O$7=2,Values!N53,Values!X53))</f>
        <v>147</v>
      </c>
      <c r="E54" s="212">
        <f>IF($O$7=1,Values!E53,IF($O$7=2,Values!O53,Values!Y53))</f>
        <v>150</v>
      </c>
      <c r="F54" s="212">
        <f>IF($O$7=1,Values!F53,IF($O$7=2,Values!P53,Values!Z53))</f>
        <v>160</v>
      </c>
      <c r="G54" s="212">
        <f>IF($O$7=1,Values!G53,IF($O$7=2,Values!Q53,Values!AA53))</f>
        <v>158</v>
      </c>
      <c r="H54" s="212">
        <f>IF($O$7=1,Values!H53,IF($O$7=2,Values!R53,Values!AB53))</f>
        <v>137</v>
      </c>
      <c r="I54" s="220">
        <f>IF($O$7=1,Values!I53,IF($O$7=2,Values!S53,Values!AC53))</f>
        <v>188</v>
      </c>
      <c r="J54" s="21">
        <f>IF($O$7=1,Values!J53,IF($O$7=2,Values!T53,Values!AD53))</f>
        <v>153.19999999999999</v>
      </c>
      <c r="K54" s="21">
        <f>IF($O$7=1,Values!K53,IF($O$7=2,Values!U53,Values!AE53))</f>
        <v>155.85714285714286</v>
      </c>
      <c r="AA54" s="60"/>
      <c r="AB54" s="314">
        <v>0.43750000000000022</v>
      </c>
      <c r="AC54" s="282">
        <f t="shared" si="1"/>
        <v>151</v>
      </c>
      <c r="AD54" s="282">
        <f t="shared" si="2"/>
        <v>147</v>
      </c>
      <c r="AE54" s="282">
        <f t="shared" si="3"/>
        <v>150</v>
      </c>
      <c r="AF54" s="282">
        <f t="shared" si="4"/>
        <v>160</v>
      </c>
      <c r="AG54" s="282">
        <f t="shared" si="5"/>
        <v>158</v>
      </c>
      <c r="AH54" s="282">
        <f t="shared" si="6"/>
        <v>137</v>
      </c>
      <c r="AI54" s="282">
        <f t="shared" si="6"/>
        <v>188</v>
      </c>
      <c r="AJ54" s="315">
        <f t="shared" si="7"/>
        <v>153.19999999999999</v>
      </c>
      <c r="AK54" s="315">
        <f t="shared" si="8"/>
        <v>155.857142857143</v>
      </c>
    </row>
    <row r="55" spans="2:37" x14ac:dyDescent="0.25">
      <c r="B55" s="43">
        <v>0.44791666666666691</v>
      </c>
      <c r="C55" s="211">
        <f>IF($O$7=1,Values!C54,IF($O$7=2,Values!M54,Values!W54))</f>
        <v>166</v>
      </c>
      <c r="D55" s="212">
        <f>IF($O$7=1,Values!D54,IF($O$7=2,Values!N54,Values!X54))</f>
        <v>120</v>
      </c>
      <c r="E55" s="212">
        <f>IF($O$7=1,Values!E54,IF($O$7=2,Values!O54,Values!Y54))</f>
        <v>156</v>
      </c>
      <c r="F55" s="212">
        <f>IF($O$7=1,Values!F54,IF($O$7=2,Values!P54,Values!Z54))</f>
        <v>153</v>
      </c>
      <c r="G55" s="212">
        <f>IF($O$7=1,Values!G54,IF($O$7=2,Values!Q54,Values!AA54))</f>
        <v>176</v>
      </c>
      <c r="H55" s="212">
        <f>IF($O$7=1,Values!H54,IF($O$7=2,Values!R54,Values!AB54))</f>
        <v>152</v>
      </c>
      <c r="I55" s="220">
        <f>IF($O$7=1,Values!I54,IF($O$7=2,Values!S54,Values!AC54))</f>
        <v>183</v>
      </c>
      <c r="J55" s="21">
        <f>IF($O$7=1,Values!J54,IF($O$7=2,Values!T54,Values!AD54))</f>
        <v>154.19999999999999</v>
      </c>
      <c r="K55" s="21">
        <f>IF($O$7=1,Values!K54,IF($O$7=2,Values!U54,Values!AE54))</f>
        <v>158</v>
      </c>
      <c r="AA55" s="60"/>
      <c r="AB55" s="314">
        <v>0.44791666666666691</v>
      </c>
      <c r="AC55" s="282">
        <f t="shared" si="1"/>
        <v>166</v>
      </c>
      <c r="AD55" s="282">
        <f t="shared" si="2"/>
        <v>120</v>
      </c>
      <c r="AE55" s="282">
        <f t="shared" si="3"/>
        <v>156</v>
      </c>
      <c r="AF55" s="282">
        <f t="shared" si="4"/>
        <v>153</v>
      </c>
      <c r="AG55" s="282">
        <f t="shared" si="5"/>
        <v>176</v>
      </c>
      <c r="AH55" s="282">
        <f t="shared" si="6"/>
        <v>152</v>
      </c>
      <c r="AI55" s="282">
        <f t="shared" si="6"/>
        <v>183</v>
      </c>
      <c r="AJ55" s="315">
        <f t="shared" si="7"/>
        <v>154.19999999999999</v>
      </c>
      <c r="AK55" s="315">
        <f t="shared" si="8"/>
        <v>158</v>
      </c>
    </row>
    <row r="56" spans="2:37" x14ac:dyDescent="0.25">
      <c r="B56" s="43">
        <v>0.45833333333333331</v>
      </c>
      <c r="C56" s="211">
        <f>IF($O$7=1,Values!C55,IF($O$7=2,Values!M55,Values!W55))</f>
        <v>150</v>
      </c>
      <c r="D56" s="212">
        <f>IF($O$7=1,Values!D55,IF($O$7=2,Values!N55,Values!X55))</f>
        <v>136</v>
      </c>
      <c r="E56" s="212">
        <f>IF($O$7=1,Values!E55,IF($O$7=2,Values!O55,Values!Y55))</f>
        <v>160</v>
      </c>
      <c r="F56" s="212">
        <f>IF($O$7=1,Values!F55,IF($O$7=2,Values!P55,Values!Z55))</f>
        <v>125</v>
      </c>
      <c r="G56" s="212">
        <f>IF($O$7=1,Values!G55,IF($O$7=2,Values!Q55,Values!AA55))</f>
        <v>134</v>
      </c>
      <c r="H56" s="212">
        <f>IF($O$7=1,Values!H55,IF($O$7=2,Values!R55,Values!AB55))</f>
        <v>121</v>
      </c>
      <c r="I56" s="220">
        <f>IF($O$7=1,Values!I55,IF($O$7=2,Values!S55,Values!AC55))</f>
        <v>137</v>
      </c>
      <c r="J56" s="21">
        <f>IF($O$7=1,Values!J55,IF($O$7=2,Values!T55,Values!AD55))</f>
        <v>141</v>
      </c>
      <c r="K56" s="21">
        <f>IF($O$7=1,Values!K55,IF($O$7=2,Values!U55,Values!AE55))</f>
        <v>137.57142857142858</v>
      </c>
      <c r="AA56" s="60"/>
      <c r="AB56" s="314">
        <v>0.45833333333333331</v>
      </c>
      <c r="AC56" s="282">
        <f t="shared" si="1"/>
        <v>150</v>
      </c>
      <c r="AD56" s="282">
        <f t="shared" si="2"/>
        <v>136</v>
      </c>
      <c r="AE56" s="282">
        <f t="shared" si="3"/>
        <v>160</v>
      </c>
      <c r="AF56" s="282">
        <f t="shared" si="4"/>
        <v>125</v>
      </c>
      <c r="AG56" s="282">
        <f t="shared" si="5"/>
        <v>134</v>
      </c>
      <c r="AH56" s="282">
        <f t="shared" si="6"/>
        <v>121</v>
      </c>
      <c r="AI56" s="282">
        <f t="shared" si="6"/>
        <v>137</v>
      </c>
      <c r="AJ56" s="315">
        <f t="shared" si="7"/>
        <v>141</v>
      </c>
      <c r="AK56" s="315">
        <f t="shared" si="8"/>
        <v>137.57142857142901</v>
      </c>
    </row>
    <row r="57" spans="2:37" x14ac:dyDescent="0.25">
      <c r="B57" s="43">
        <v>0.46875000000000028</v>
      </c>
      <c r="C57" s="211">
        <f>IF($O$7=1,Values!C56,IF($O$7=2,Values!M56,Values!W56))</f>
        <v>150</v>
      </c>
      <c r="D57" s="212">
        <f>IF($O$7=1,Values!D56,IF($O$7=2,Values!N56,Values!X56))</f>
        <v>132</v>
      </c>
      <c r="E57" s="212">
        <f>IF($O$7=1,Values!E56,IF($O$7=2,Values!O56,Values!Y56))</f>
        <v>156</v>
      </c>
      <c r="F57" s="212">
        <f>IF($O$7=1,Values!F56,IF($O$7=2,Values!P56,Values!Z56))</f>
        <v>152</v>
      </c>
      <c r="G57" s="212">
        <f>IF($O$7=1,Values!G56,IF($O$7=2,Values!Q56,Values!AA56))</f>
        <v>156</v>
      </c>
      <c r="H57" s="212">
        <f>IF($O$7=1,Values!H56,IF($O$7=2,Values!R56,Values!AB56))</f>
        <v>130</v>
      </c>
      <c r="I57" s="220">
        <f>IF($O$7=1,Values!I56,IF($O$7=2,Values!S56,Values!AC56))</f>
        <v>137</v>
      </c>
      <c r="J57" s="21">
        <f>IF($O$7=1,Values!J56,IF($O$7=2,Values!T56,Values!AD56))</f>
        <v>149.19999999999999</v>
      </c>
      <c r="K57" s="21">
        <f>IF($O$7=1,Values!K56,IF($O$7=2,Values!U56,Values!AE56))</f>
        <v>144.71428571428572</v>
      </c>
      <c r="AA57" s="60"/>
      <c r="AB57" s="314">
        <v>0.46875000000000028</v>
      </c>
      <c r="AC57" s="282">
        <f t="shared" si="1"/>
        <v>150</v>
      </c>
      <c r="AD57" s="282">
        <f t="shared" si="2"/>
        <v>132</v>
      </c>
      <c r="AE57" s="282">
        <f t="shared" si="3"/>
        <v>156</v>
      </c>
      <c r="AF57" s="282">
        <f t="shared" si="4"/>
        <v>152</v>
      </c>
      <c r="AG57" s="282">
        <f t="shared" si="5"/>
        <v>156</v>
      </c>
      <c r="AH57" s="282">
        <f t="shared" si="6"/>
        <v>130</v>
      </c>
      <c r="AI57" s="282">
        <f t="shared" si="6"/>
        <v>137</v>
      </c>
      <c r="AJ57" s="315">
        <f t="shared" si="7"/>
        <v>149.19999999999999</v>
      </c>
      <c r="AK57" s="315">
        <f t="shared" si="8"/>
        <v>144.71428571428601</v>
      </c>
    </row>
    <row r="58" spans="2:37" x14ac:dyDescent="0.25">
      <c r="B58" s="43">
        <v>0.47916666666666696</v>
      </c>
      <c r="C58" s="211">
        <f>IF($O$7=1,Values!C57,IF($O$7=2,Values!M57,Values!W57))</f>
        <v>144</v>
      </c>
      <c r="D58" s="212">
        <f>IF($O$7=1,Values!D57,IF($O$7=2,Values!N57,Values!X57))</f>
        <v>152</v>
      </c>
      <c r="E58" s="212">
        <f>IF($O$7=1,Values!E57,IF($O$7=2,Values!O57,Values!Y57))</f>
        <v>151</v>
      </c>
      <c r="F58" s="212">
        <f>IF($O$7=1,Values!F57,IF($O$7=2,Values!P57,Values!Z57))</f>
        <v>136</v>
      </c>
      <c r="G58" s="212">
        <f>IF($O$7=1,Values!G57,IF($O$7=2,Values!Q57,Values!AA57))</f>
        <v>156</v>
      </c>
      <c r="H58" s="212">
        <f>IF($O$7=1,Values!H57,IF($O$7=2,Values!R57,Values!AB57))</f>
        <v>138</v>
      </c>
      <c r="I58" s="220">
        <f>IF($O$7=1,Values!I57,IF($O$7=2,Values!S57,Values!AC57))</f>
        <v>128</v>
      </c>
      <c r="J58" s="21">
        <f>IF($O$7=1,Values!J57,IF($O$7=2,Values!T57,Values!AD57))</f>
        <v>147.80000000000001</v>
      </c>
      <c r="K58" s="21">
        <f>IF($O$7=1,Values!K57,IF($O$7=2,Values!U57,Values!AE57))</f>
        <v>143.57142857142858</v>
      </c>
      <c r="AA58" s="60"/>
      <c r="AB58" s="314">
        <v>0.47916666666666696</v>
      </c>
      <c r="AC58" s="282">
        <f t="shared" si="1"/>
        <v>144</v>
      </c>
      <c r="AD58" s="282">
        <f t="shared" si="2"/>
        <v>152</v>
      </c>
      <c r="AE58" s="282">
        <f t="shared" si="3"/>
        <v>151</v>
      </c>
      <c r="AF58" s="282">
        <f t="shared" si="4"/>
        <v>136</v>
      </c>
      <c r="AG58" s="282">
        <f t="shared" si="5"/>
        <v>156</v>
      </c>
      <c r="AH58" s="282">
        <f t="shared" si="6"/>
        <v>138</v>
      </c>
      <c r="AI58" s="282">
        <f t="shared" si="6"/>
        <v>128</v>
      </c>
      <c r="AJ58" s="315">
        <f t="shared" si="7"/>
        <v>147.80000000000001</v>
      </c>
      <c r="AK58" s="315">
        <f t="shared" si="8"/>
        <v>143.57142857142901</v>
      </c>
    </row>
    <row r="59" spans="2:37" x14ac:dyDescent="0.25">
      <c r="B59" s="43">
        <v>0.48958333333333331</v>
      </c>
      <c r="C59" s="211">
        <f>IF($O$7=1,Values!C58,IF($O$7=2,Values!M58,Values!W58))</f>
        <v>176</v>
      </c>
      <c r="D59" s="212">
        <f>IF($O$7=1,Values!D58,IF($O$7=2,Values!N58,Values!X58))</f>
        <v>152</v>
      </c>
      <c r="E59" s="212">
        <f>IF($O$7=1,Values!E58,IF($O$7=2,Values!O58,Values!Y58))</f>
        <v>149</v>
      </c>
      <c r="F59" s="212">
        <f>IF($O$7=1,Values!F58,IF($O$7=2,Values!P58,Values!Z58))</f>
        <v>135</v>
      </c>
      <c r="G59" s="212">
        <f>IF($O$7=1,Values!G58,IF($O$7=2,Values!Q58,Values!AA58))</f>
        <v>144</v>
      </c>
      <c r="H59" s="212">
        <f>IF($O$7=1,Values!H58,IF($O$7=2,Values!R58,Values!AB58))</f>
        <v>130</v>
      </c>
      <c r="I59" s="220">
        <f>IF($O$7=1,Values!I58,IF($O$7=2,Values!S58,Values!AC58))</f>
        <v>143</v>
      </c>
      <c r="J59" s="21">
        <f>IF($O$7=1,Values!J58,IF($O$7=2,Values!T58,Values!AD58))</f>
        <v>151.19999999999999</v>
      </c>
      <c r="K59" s="21">
        <f>IF($O$7=1,Values!K58,IF($O$7=2,Values!U58,Values!AE58))</f>
        <v>147</v>
      </c>
      <c r="AA59" s="60"/>
      <c r="AB59" s="314">
        <v>0.48958333333333331</v>
      </c>
      <c r="AC59" s="282">
        <f t="shared" si="1"/>
        <v>176</v>
      </c>
      <c r="AD59" s="282">
        <f t="shared" si="2"/>
        <v>152</v>
      </c>
      <c r="AE59" s="282">
        <f t="shared" si="3"/>
        <v>149</v>
      </c>
      <c r="AF59" s="282">
        <f t="shared" si="4"/>
        <v>135</v>
      </c>
      <c r="AG59" s="282">
        <f t="shared" si="5"/>
        <v>144</v>
      </c>
      <c r="AH59" s="282">
        <f t="shared" si="6"/>
        <v>130</v>
      </c>
      <c r="AI59" s="282">
        <f t="shared" si="6"/>
        <v>143</v>
      </c>
      <c r="AJ59" s="315">
        <f t="shared" si="7"/>
        <v>151.19999999999999</v>
      </c>
      <c r="AK59" s="315">
        <f t="shared" si="8"/>
        <v>147</v>
      </c>
    </row>
    <row r="60" spans="2:37" x14ac:dyDescent="0.25">
      <c r="B60" s="43">
        <v>0.50000000000000033</v>
      </c>
      <c r="C60" s="211">
        <f>IF($O$7=1,Values!C59,IF($O$7=2,Values!M59,Values!W59))</f>
        <v>161</v>
      </c>
      <c r="D60" s="212">
        <f>IF($O$7=1,Values!D59,IF($O$7=2,Values!N59,Values!X59))</f>
        <v>135</v>
      </c>
      <c r="E60" s="212">
        <f>IF($O$7=1,Values!E59,IF($O$7=2,Values!O59,Values!Y59))</f>
        <v>131</v>
      </c>
      <c r="F60" s="212">
        <f>IF($O$7=1,Values!F59,IF($O$7=2,Values!P59,Values!Z59))</f>
        <v>137</v>
      </c>
      <c r="G60" s="212">
        <f>IF($O$7=1,Values!G59,IF($O$7=2,Values!Q59,Values!AA59))</f>
        <v>150</v>
      </c>
      <c r="H60" s="212">
        <f>IF($O$7=1,Values!H59,IF($O$7=2,Values!R59,Values!AB59))</f>
        <v>138</v>
      </c>
      <c r="I60" s="213">
        <f>IF($O$7=1,Values!I59,IF($O$7=2,Values!S59,Values!AC59))</f>
        <v>165</v>
      </c>
      <c r="J60" s="21">
        <f>IF($O$7=1,Values!J59,IF($O$7=2,Values!T59,Values!AD59))</f>
        <v>142.80000000000001</v>
      </c>
      <c r="K60" s="21">
        <f>IF($O$7=1,Values!K59,IF($O$7=2,Values!U59,Values!AE59))</f>
        <v>145.28571428571428</v>
      </c>
      <c r="AA60" s="60"/>
      <c r="AB60" s="314">
        <v>0.50000000000000033</v>
      </c>
      <c r="AC60" s="282">
        <f t="shared" si="1"/>
        <v>161</v>
      </c>
      <c r="AD60" s="282">
        <f t="shared" si="2"/>
        <v>135</v>
      </c>
      <c r="AE60" s="282">
        <f t="shared" si="3"/>
        <v>131</v>
      </c>
      <c r="AF60" s="282">
        <f t="shared" si="4"/>
        <v>137</v>
      </c>
      <c r="AG60" s="282">
        <f t="shared" si="5"/>
        <v>150</v>
      </c>
      <c r="AH60" s="282">
        <f t="shared" si="6"/>
        <v>138</v>
      </c>
      <c r="AI60" s="282">
        <f t="shared" si="6"/>
        <v>165</v>
      </c>
      <c r="AJ60" s="315">
        <f t="shared" si="7"/>
        <v>142.80000000000001</v>
      </c>
      <c r="AK60" s="315">
        <f t="shared" si="8"/>
        <v>145.28571428571399</v>
      </c>
    </row>
    <row r="61" spans="2:37" x14ac:dyDescent="0.25">
      <c r="B61" s="43">
        <v>0.51041666666666696</v>
      </c>
      <c r="C61" s="211">
        <f>IF($O$7=1,Values!C60,IF($O$7=2,Values!M60,Values!W60))</f>
        <v>162</v>
      </c>
      <c r="D61" s="212">
        <f>IF($O$7=1,Values!D60,IF($O$7=2,Values!N60,Values!X60))</f>
        <v>135</v>
      </c>
      <c r="E61" s="212">
        <f>IF($O$7=1,Values!E60,IF($O$7=2,Values!O60,Values!Y60))</f>
        <v>143</v>
      </c>
      <c r="F61" s="212">
        <f>IF($O$7=1,Values!F60,IF($O$7=2,Values!P60,Values!Z60))</f>
        <v>115</v>
      </c>
      <c r="G61" s="212">
        <f>IF($O$7=1,Values!G60,IF($O$7=2,Values!Q60,Values!AA60))</f>
        <v>145</v>
      </c>
      <c r="H61" s="212">
        <f>IF($O$7=1,Values!H60,IF($O$7=2,Values!R60,Values!AB60))</f>
        <v>134</v>
      </c>
      <c r="I61" s="213">
        <f>IF($O$7=1,Values!I60,IF($O$7=2,Values!S60,Values!AC60))</f>
        <v>122</v>
      </c>
      <c r="J61" s="21">
        <f>IF($O$7=1,Values!J60,IF($O$7=2,Values!T60,Values!AD60))</f>
        <v>140</v>
      </c>
      <c r="K61" s="21">
        <f>IF($O$7=1,Values!K60,IF($O$7=2,Values!U60,Values!AE60))</f>
        <v>136.57142857142858</v>
      </c>
      <c r="AA61" s="60"/>
      <c r="AB61" s="314">
        <v>0.51041666666666696</v>
      </c>
      <c r="AC61" s="282">
        <f t="shared" si="1"/>
        <v>162</v>
      </c>
      <c r="AD61" s="282">
        <f t="shared" si="2"/>
        <v>135</v>
      </c>
      <c r="AE61" s="282">
        <f t="shared" si="3"/>
        <v>143</v>
      </c>
      <c r="AF61" s="282">
        <f t="shared" si="4"/>
        <v>115</v>
      </c>
      <c r="AG61" s="282">
        <f t="shared" si="5"/>
        <v>145</v>
      </c>
      <c r="AH61" s="282">
        <f t="shared" si="6"/>
        <v>134</v>
      </c>
      <c r="AI61" s="282">
        <f t="shared" si="6"/>
        <v>122</v>
      </c>
      <c r="AJ61" s="315">
        <f t="shared" si="7"/>
        <v>140</v>
      </c>
      <c r="AK61" s="315">
        <f t="shared" si="8"/>
        <v>136.57142857142901</v>
      </c>
    </row>
    <row r="62" spans="2:37" x14ac:dyDescent="0.25">
      <c r="B62" s="43">
        <v>0.52083333333333337</v>
      </c>
      <c r="C62" s="211">
        <f>IF($O$7=1,Values!C61,IF($O$7=2,Values!M61,Values!W61))</f>
        <v>158</v>
      </c>
      <c r="D62" s="212">
        <f>IF($O$7=1,Values!D61,IF($O$7=2,Values!N61,Values!X61))</f>
        <v>128</v>
      </c>
      <c r="E62" s="212">
        <f>IF($O$7=1,Values!E61,IF($O$7=2,Values!O61,Values!Y61))</f>
        <v>137</v>
      </c>
      <c r="F62" s="212">
        <f>IF($O$7=1,Values!F61,IF($O$7=2,Values!P61,Values!Z61))</f>
        <v>162</v>
      </c>
      <c r="G62" s="212">
        <f>IF($O$7=1,Values!G61,IF($O$7=2,Values!Q61,Values!AA61))</f>
        <v>147</v>
      </c>
      <c r="H62" s="212">
        <f>IF($O$7=1,Values!H61,IF($O$7=2,Values!R61,Values!AB61))</f>
        <v>146</v>
      </c>
      <c r="I62" s="213">
        <f>IF($O$7=1,Values!I61,IF($O$7=2,Values!S61,Values!AC61))</f>
        <v>159</v>
      </c>
      <c r="J62" s="21">
        <f>IF($O$7=1,Values!J61,IF($O$7=2,Values!T61,Values!AD61))</f>
        <v>146.4</v>
      </c>
      <c r="K62" s="21">
        <f>IF($O$7=1,Values!K61,IF($O$7=2,Values!U61,Values!AE61))</f>
        <v>148.14285714285714</v>
      </c>
      <c r="AA62" s="60"/>
      <c r="AB62" s="314">
        <v>0.52083333333333337</v>
      </c>
      <c r="AC62" s="282">
        <f t="shared" si="1"/>
        <v>158</v>
      </c>
      <c r="AD62" s="282">
        <f t="shared" si="2"/>
        <v>128</v>
      </c>
      <c r="AE62" s="282">
        <f t="shared" si="3"/>
        <v>137</v>
      </c>
      <c r="AF62" s="282">
        <f t="shared" si="4"/>
        <v>162</v>
      </c>
      <c r="AG62" s="282">
        <f t="shared" si="5"/>
        <v>147</v>
      </c>
      <c r="AH62" s="282">
        <f t="shared" si="6"/>
        <v>146</v>
      </c>
      <c r="AI62" s="282">
        <f t="shared" si="6"/>
        <v>159</v>
      </c>
      <c r="AJ62" s="315">
        <f t="shared" si="7"/>
        <v>146.4</v>
      </c>
      <c r="AK62" s="315">
        <f t="shared" si="8"/>
        <v>148.142857142857</v>
      </c>
    </row>
    <row r="63" spans="2:37" x14ac:dyDescent="0.25">
      <c r="B63" s="43">
        <v>0.53125000000000022</v>
      </c>
      <c r="C63" s="211">
        <f>IF($O$7=1,Values!C62,IF($O$7=2,Values!M62,Values!W62))</f>
        <v>151</v>
      </c>
      <c r="D63" s="212">
        <f>IF($O$7=1,Values!D62,IF($O$7=2,Values!N62,Values!X62))</f>
        <v>161</v>
      </c>
      <c r="E63" s="212">
        <f>IF($O$7=1,Values!E62,IF($O$7=2,Values!O62,Values!Y62))</f>
        <v>153</v>
      </c>
      <c r="F63" s="212">
        <f>IF($O$7=1,Values!F62,IF($O$7=2,Values!P62,Values!Z62))</f>
        <v>134</v>
      </c>
      <c r="G63" s="212">
        <f>IF($O$7=1,Values!G62,IF($O$7=2,Values!Q62,Values!AA62))</f>
        <v>146</v>
      </c>
      <c r="H63" s="212">
        <f>IF($O$7=1,Values!H62,IF($O$7=2,Values!R62,Values!AB62))</f>
        <v>168</v>
      </c>
      <c r="I63" s="213">
        <f>IF($O$7=1,Values!I62,IF($O$7=2,Values!S62,Values!AC62))</f>
        <v>134</v>
      </c>
      <c r="J63" s="21">
        <f>IF($O$7=1,Values!J62,IF($O$7=2,Values!T62,Values!AD62))</f>
        <v>149</v>
      </c>
      <c r="K63" s="21">
        <f>IF($O$7=1,Values!K62,IF($O$7=2,Values!U62,Values!AE62))</f>
        <v>149.57142857142858</v>
      </c>
      <c r="AA63" s="60"/>
      <c r="AB63" s="314">
        <v>0.53125000000000022</v>
      </c>
      <c r="AC63" s="282">
        <f t="shared" si="1"/>
        <v>151</v>
      </c>
      <c r="AD63" s="282">
        <f t="shared" si="2"/>
        <v>161</v>
      </c>
      <c r="AE63" s="282">
        <f t="shared" si="3"/>
        <v>153</v>
      </c>
      <c r="AF63" s="282">
        <f t="shared" si="4"/>
        <v>134</v>
      </c>
      <c r="AG63" s="282">
        <f t="shared" si="5"/>
        <v>146</v>
      </c>
      <c r="AH63" s="282">
        <f t="shared" si="6"/>
        <v>168</v>
      </c>
      <c r="AI63" s="282">
        <f t="shared" si="6"/>
        <v>134</v>
      </c>
      <c r="AJ63" s="315">
        <f t="shared" si="7"/>
        <v>149</v>
      </c>
      <c r="AK63" s="315">
        <f t="shared" si="8"/>
        <v>149.57142857142901</v>
      </c>
    </row>
    <row r="64" spans="2:37" x14ac:dyDescent="0.25">
      <c r="B64" s="43">
        <v>0.54166666666666685</v>
      </c>
      <c r="C64" s="211">
        <f>IF($O$7=1,Values!C63,IF($O$7=2,Values!M63,Values!W63))</f>
        <v>125</v>
      </c>
      <c r="D64" s="212">
        <f>IF($O$7=1,Values!D63,IF($O$7=2,Values!N63,Values!X63))</f>
        <v>133</v>
      </c>
      <c r="E64" s="212">
        <f>IF($O$7=1,Values!E63,IF($O$7=2,Values!O63,Values!Y63))</f>
        <v>143</v>
      </c>
      <c r="F64" s="212">
        <f>IF($O$7=1,Values!F63,IF($O$7=2,Values!P63,Values!Z63))</f>
        <v>161</v>
      </c>
      <c r="G64" s="212">
        <f>IF($O$7=1,Values!G63,IF($O$7=2,Values!Q63,Values!AA63))</f>
        <v>149</v>
      </c>
      <c r="H64" s="212">
        <f>IF($O$7=1,Values!H63,IF($O$7=2,Values!R63,Values!AB63))</f>
        <v>148</v>
      </c>
      <c r="I64" s="213">
        <f>IF($O$7=1,Values!I63,IF($O$7=2,Values!S63,Values!AC63))</f>
        <v>126</v>
      </c>
      <c r="J64" s="21">
        <f>IF($O$7=1,Values!J63,IF($O$7=2,Values!T63,Values!AD63))</f>
        <v>142.19999999999999</v>
      </c>
      <c r="K64" s="21">
        <f>IF($O$7=1,Values!K63,IF($O$7=2,Values!U63,Values!AE63))</f>
        <v>140.71428571428572</v>
      </c>
      <c r="AA64" s="60"/>
      <c r="AB64" s="314">
        <v>0.54166666666666685</v>
      </c>
      <c r="AC64" s="282">
        <f t="shared" si="1"/>
        <v>125</v>
      </c>
      <c r="AD64" s="282">
        <f t="shared" si="2"/>
        <v>133</v>
      </c>
      <c r="AE64" s="282">
        <f t="shared" si="3"/>
        <v>143</v>
      </c>
      <c r="AF64" s="282">
        <f t="shared" si="4"/>
        <v>161</v>
      </c>
      <c r="AG64" s="282">
        <f t="shared" si="5"/>
        <v>149</v>
      </c>
      <c r="AH64" s="282">
        <f t="shared" si="6"/>
        <v>148</v>
      </c>
      <c r="AI64" s="282">
        <f t="shared" si="6"/>
        <v>126</v>
      </c>
      <c r="AJ64" s="315">
        <f t="shared" si="7"/>
        <v>142.19999999999999</v>
      </c>
      <c r="AK64" s="315">
        <f t="shared" si="8"/>
        <v>140.71428571428601</v>
      </c>
    </row>
    <row r="65" spans="2:37" x14ac:dyDescent="0.25">
      <c r="B65" s="43">
        <v>0.55208333333333348</v>
      </c>
      <c r="C65" s="211">
        <f>IF($O$7=1,Values!C64,IF($O$7=2,Values!M64,Values!W64))</f>
        <v>144</v>
      </c>
      <c r="D65" s="212">
        <f>IF($O$7=1,Values!D64,IF($O$7=2,Values!N64,Values!X64))</f>
        <v>144</v>
      </c>
      <c r="E65" s="212">
        <f>IF($O$7=1,Values!E64,IF($O$7=2,Values!O64,Values!Y64))</f>
        <v>143</v>
      </c>
      <c r="F65" s="212">
        <f>IF($O$7=1,Values!F64,IF($O$7=2,Values!P64,Values!Z64))</f>
        <v>135</v>
      </c>
      <c r="G65" s="212">
        <f>IF($O$7=1,Values!G64,IF($O$7=2,Values!Q64,Values!AA64))</f>
        <v>144</v>
      </c>
      <c r="H65" s="212">
        <f>IF($O$7=1,Values!H64,IF($O$7=2,Values!R64,Values!AB64))</f>
        <v>140</v>
      </c>
      <c r="I65" s="213">
        <f>IF($O$7=1,Values!I64,IF($O$7=2,Values!S64,Values!AC64))</f>
        <v>140</v>
      </c>
      <c r="J65" s="21">
        <f>IF($O$7=1,Values!J64,IF($O$7=2,Values!T64,Values!AD64))</f>
        <v>142</v>
      </c>
      <c r="K65" s="21">
        <f>IF($O$7=1,Values!K64,IF($O$7=2,Values!U64,Values!AE64))</f>
        <v>141.42857142857142</v>
      </c>
      <c r="AA65" s="60"/>
      <c r="AB65" s="314">
        <v>0.55208333333333348</v>
      </c>
      <c r="AC65" s="282">
        <f t="shared" si="1"/>
        <v>144</v>
      </c>
      <c r="AD65" s="282">
        <f t="shared" si="2"/>
        <v>144</v>
      </c>
      <c r="AE65" s="282">
        <f t="shared" si="3"/>
        <v>143</v>
      </c>
      <c r="AF65" s="282">
        <f t="shared" si="4"/>
        <v>135</v>
      </c>
      <c r="AG65" s="282">
        <f t="shared" si="5"/>
        <v>144</v>
      </c>
      <c r="AH65" s="282">
        <f t="shared" si="6"/>
        <v>140</v>
      </c>
      <c r="AI65" s="282">
        <f t="shared" si="6"/>
        <v>140</v>
      </c>
      <c r="AJ65" s="315">
        <f t="shared" si="7"/>
        <v>142</v>
      </c>
      <c r="AK65" s="315">
        <f t="shared" si="8"/>
        <v>141.42857142857099</v>
      </c>
    </row>
    <row r="66" spans="2:37" x14ac:dyDescent="0.25">
      <c r="B66" s="43">
        <v>0.56250000000000011</v>
      </c>
      <c r="C66" s="211">
        <f>IF($O$7=1,Values!C65,IF($O$7=2,Values!M65,Values!W65))</f>
        <v>140</v>
      </c>
      <c r="D66" s="212">
        <f>IF($O$7=1,Values!D65,IF($O$7=2,Values!N65,Values!X65))</f>
        <v>136</v>
      </c>
      <c r="E66" s="212">
        <f>IF($O$7=1,Values!E65,IF($O$7=2,Values!O65,Values!Y65))</f>
        <v>145</v>
      </c>
      <c r="F66" s="212">
        <f>IF($O$7=1,Values!F65,IF($O$7=2,Values!P65,Values!Z65))</f>
        <v>118</v>
      </c>
      <c r="G66" s="212">
        <f>IF($O$7=1,Values!G65,IF($O$7=2,Values!Q65,Values!AA65))</f>
        <v>142</v>
      </c>
      <c r="H66" s="212">
        <f>IF($O$7=1,Values!H65,IF($O$7=2,Values!R65,Values!AB65))</f>
        <v>128</v>
      </c>
      <c r="I66" s="213">
        <f>IF($O$7=1,Values!I65,IF($O$7=2,Values!S65,Values!AC65))</f>
        <v>135</v>
      </c>
      <c r="J66" s="21">
        <f>IF($O$7=1,Values!J65,IF($O$7=2,Values!T65,Values!AD65))</f>
        <v>136.19999999999999</v>
      </c>
      <c r="K66" s="21">
        <f>IF($O$7=1,Values!K65,IF($O$7=2,Values!U65,Values!AE65))</f>
        <v>134.85714285714286</v>
      </c>
      <c r="AA66" s="60"/>
      <c r="AB66" s="314">
        <v>0.56250000000000011</v>
      </c>
      <c r="AC66" s="282">
        <f t="shared" si="1"/>
        <v>140</v>
      </c>
      <c r="AD66" s="282">
        <f t="shared" si="2"/>
        <v>136</v>
      </c>
      <c r="AE66" s="282">
        <f t="shared" si="3"/>
        <v>145</v>
      </c>
      <c r="AF66" s="282">
        <f t="shared" si="4"/>
        <v>118</v>
      </c>
      <c r="AG66" s="282">
        <f t="shared" si="5"/>
        <v>142</v>
      </c>
      <c r="AH66" s="282">
        <f t="shared" si="6"/>
        <v>128</v>
      </c>
      <c r="AI66" s="282">
        <f t="shared" si="6"/>
        <v>135</v>
      </c>
      <c r="AJ66" s="315">
        <f t="shared" si="7"/>
        <v>136.19999999999999</v>
      </c>
      <c r="AK66" s="315">
        <f t="shared" si="8"/>
        <v>134.857142857143</v>
      </c>
    </row>
    <row r="67" spans="2:37" x14ac:dyDescent="0.25">
      <c r="B67" s="43">
        <v>0.57291666666666674</v>
      </c>
      <c r="C67" s="211">
        <f>IF($O$7=1,Values!C66,IF($O$7=2,Values!M66,Values!W66))</f>
        <v>142</v>
      </c>
      <c r="D67" s="212">
        <f>IF($O$7=1,Values!D66,IF($O$7=2,Values!N66,Values!X66))</f>
        <v>143</v>
      </c>
      <c r="E67" s="212">
        <f>IF($O$7=1,Values!E66,IF($O$7=2,Values!O66,Values!Y66))</f>
        <v>153</v>
      </c>
      <c r="F67" s="212">
        <f>IF($O$7=1,Values!F66,IF($O$7=2,Values!P66,Values!Z66))</f>
        <v>146</v>
      </c>
      <c r="G67" s="212">
        <f>IF($O$7=1,Values!G66,IF($O$7=2,Values!Q66,Values!AA66))</f>
        <v>145</v>
      </c>
      <c r="H67" s="212">
        <f>IF($O$7=1,Values!H66,IF($O$7=2,Values!R66,Values!AB66))</f>
        <v>156</v>
      </c>
      <c r="I67" s="213">
        <f>IF($O$7=1,Values!I66,IF($O$7=2,Values!S66,Values!AC66))</f>
        <v>148</v>
      </c>
      <c r="J67" s="21">
        <f>IF($O$7=1,Values!J66,IF($O$7=2,Values!T66,Values!AD66))</f>
        <v>145.80000000000001</v>
      </c>
      <c r="K67" s="21">
        <f>IF($O$7=1,Values!K66,IF($O$7=2,Values!U66,Values!AE66))</f>
        <v>147.57142857142858</v>
      </c>
      <c r="AA67" s="60"/>
      <c r="AB67" s="314">
        <v>0.57291666666666674</v>
      </c>
      <c r="AC67" s="282">
        <f t="shared" si="1"/>
        <v>142</v>
      </c>
      <c r="AD67" s="282">
        <f t="shared" si="2"/>
        <v>143</v>
      </c>
      <c r="AE67" s="282">
        <f t="shared" si="3"/>
        <v>153</v>
      </c>
      <c r="AF67" s="282">
        <f t="shared" si="4"/>
        <v>146</v>
      </c>
      <c r="AG67" s="282">
        <f t="shared" si="5"/>
        <v>145</v>
      </c>
      <c r="AH67" s="282">
        <f t="shared" si="6"/>
        <v>156</v>
      </c>
      <c r="AI67" s="282">
        <f t="shared" si="6"/>
        <v>148</v>
      </c>
      <c r="AJ67" s="315">
        <f t="shared" si="7"/>
        <v>145.80000000000001</v>
      </c>
      <c r="AK67" s="315">
        <f t="shared" si="8"/>
        <v>147.57142857142901</v>
      </c>
    </row>
    <row r="68" spans="2:37" x14ac:dyDescent="0.25">
      <c r="B68" s="43">
        <v>0.58333333333333337</v>
      </c>
      <c r="C68" s="211">
        <f>IF($O$7=1,Values!C67,IF($O$7=2,Values!M67,Values!W67))</f>
        <v>136</v>
      </c>
      <c r="D68" s="212">
        <f>IF($O$7=1,Values!D67,IF($O$7=2,Values!N67,Values!X67))</f>
        <v>147</v>
      </c>
      <c r="E68" s="212">
        <f>IF($O$7=1,Values!E67,IF($O$7=2,Values!O67,Values!Y67))</f>
        <v>134</v>
      </c>
      <c r="F68" s="212">
        <f>IF($O$7=1,Values!F67,IF($O$7=2,Values!P67,Values!Z67))</f>
        <v>157</v>
      </c>
      <c r="G68" s="212">
        <f>IF($O$7=1,Values!G67,IF($O$7=2,Values!Q67,Values!AA67))</f>
        <v>160</v>
      </c>
      <c r="H68" s="212">
        <f>IF($O$7=1,Values!H67,IF($O$7=2,Values!R67,Values!AB67))</f>
        <v>166</v>
      </c>
      <c r="I68" s="213">
        <f>IF($O$7=1,Values!I67,IF($O$7=2,Values!S67,Values!AC67))</f>
        <v>131</v>
      </c>
      <c r="J68" s="21">
        <f>IF($O$7=1,Values!J67,IF($O$7=2,Values!T67,Values!AD67))</f>
        <v>146.80000000000001</v>
      </c>
      <c r="K68" s="21">
        <f>IF($O$7=1,Values!K67,IF($O$7=2,Values!U67,Values!AE67))</f>
        <v>147.28571428571428</v>
      </c>
      <c r="AA68" s="60"/>
      <c r="AB68" s="314">
        <v>0.58333333333333337</v>
      </c>
      <c r="AC68" s="282">
        <f t="shared" si="1"/>
        <v>136</v>
      </c>
      <c r="AD68" s="282">
        <f t="shared" si="2"/>
        <v>147</v>
      </c>
      <c r="AE68" s="282">
        <f t="shared" si="3"/>
        <v>134</v>
      </c>
      <c r="AF68" s="282">
        <f t="shared" si="4"/>
        <v>157</v>
      </c>
      <c r="AG68" s="282">
        <f t="shared" si="5"/>
        <v>160</v>
      </c>
      <c r="AH68" s="282">
        <f t="shared" si="6"/>
        <v>166</v>
      </c>
      <c r="AI68" s="282">
        <f t="shared" si="6"/>
        <v>131</v>
      </c>
      <c r="AJ68" s="315">
        <f t="shared" si="7"/>
        <v>146.80000000000001</v>
      </c>
      <c r="AK68" s="315">
        <f t="shared" si="8"/>
        <v>147.28571428571399</v>
      </c>
    </row>
    <row r="69" spans="2:37" x14ac:dyDescent="0.25">
      <c r="B69" s="43">
        <v>0.59375</v>
      </c>
      <c r="C69" s="211">
        <f>IF($O$7=1,Values!C68,IF($O$7=2,Values!M68,Values!W68))</f>
        <v>124</v>
      </c>
      <c r="D69" s="212">
        <f>IF($O$7=1,Values!D68,IF($O$7=2,Values!N68,Values!X68))</f>
        <v>137</v>
      </c>
      <c r="E69" s="212">
        <f>IF($O$7=1,Values!E68,IF($O$7=2,Values!O68,Values!Y68))</f>
        <v>137</v>
      </c>
      <c r="F69" s="212">
        <f>IF($O$7=1,Values!F68,IF($O$7=2,Values!P68,Values!Z68))</f>
        <v>137</v>
      </c>
      <c r="G69" s="212">
        <f>IF($O$7=1,Values!G68,IF($O$7=2,Values!Q68,Values!AA68))</f>
        <v>148</v>
      </c>
      <c r="H69" s="212">
        <f>IF($O$7=1,Values!H68,IF($O$7=2,Values!R68,Values!AB68))</f>
        <v>156</v>
      </c>
      <c r="I69" s="213">
        <f>IF($O$7=1,Values!I68,IF($O$7=2,Values!S68,Values!AC68))</f>
        <v>135</v>
      </c>
      <c r="J69" s="21">
        <f>IF($O$7=1,Values!J68,IF($O$7=2,Values!T68,Values!AD68))</f>
        <v>136.6</v>
      </c>
      <c r="K69" s="21">
        <f>IF($O$7=1,Values!K68,IF($O$7=2,Values!U68,Values!AE68))</f>
        <v>139.14285714285714</v>
      </c>
      <c r="AA69" s="60"/>
      <c r="AB69" s="314">
        <v>0.59375</v>
      </c>
      <c r="AC69" s="282">
        <f t="shared" si="1"/>
        <v>124</v>
      </c>
      <c r="AD69" s="282">
        <f t="shared" si="2"/>
        <v>137</v>
      </c>
      <c r="AE69" s="282">
        <f t="shared" si="3"/>
        <v>137</v>
      </c>
      <c r="AF69" s="282">
        <f t="shared" si="4"/>
        <v>137</v>
      </c>
      <c r="AG69" s="282">
        <f t="shared" si="5"/>
        <v>148</v>
      </c>
      <c r="AH69" s="282">
        <f t="shared" si="6"/>
        <v>156</v>
      </c>
      <c r="AI69" s="282">
        <f t="shared" si="6"/>
        <v>135</v>
      </c>
      <c r="AJ69" s="315">
        <f t="shared" si="7"/>
        <v>136.6</v>
      </c>
      <c r="AK69" s="315">
        <f t="shared" si="8"/>
        <v>139.142857142857</v>
      </c>
    </row>
    <row r="70" spans="2:37" x14ac:dyDescent="0.25">
      <c r="B70" s="43">
        <v>0.60416666666666663</v>
      </c>
      <c r="C70" s="211">
        <f>IF($O$7=1,Values!C69,IF($O$7=2,Values!M69,Values!W69))</f>
        <v>158</v>
      </c>
      <c r="D70" s="212">
        <f>IF($O$7=1,Values!D69,IF($O$7=2,Values!N69,Values!X69))</f>
        <v>139</v>
      </c>
      <c r="E70" s="212">
        <f>IF($O$7=1,Values!E69,IF($O$7=2,Values!O69,Values!Y69))</f>
        <v>167</v>
      </c>
      <c r="F70" s="212">
        <f>IF($O$7=1,Values!F69,IF($O$7=2,Values!P69,Values!Z69))</f>
        <v>166</v>
      </c>
      <c r="G70" s="212">
        <f>IF($O$7=1,Values!G69,IF($O$7=2,Values!Q69,Values!AA69))</f>
        <v>153</v>
      </c>
      <c r="H70" s="212">
        <f>IF($O$7=1,Values!H69,IF($O$7=2,Values!R69,Values!AB69))</f>
        <v>153</v>
      </c>
      <c r="I70" s="213">
        <f>IF($O$7=1,Values!I69,IF($O$7=2,Values!S69,Values!AC69))</f>
        <v>120</v>
      </c>
      <c r="J70" s="21">
        <f>IF($O$7=1,Values!J69,IF($O$7=2,Values!T69,Values!AD69))</f>
        <v>156.6</v>
      </c>
      <c r="K70" s="21">
        <f>IF($O$7=1,Values!K69,IF($O$7=2,Values!U69,Values!AE69))</f>
        <v>150.85714285714286</v>
      </c>
      <c r="AA70" s="60"/>
      <c r="AB70" s="314">
        <v>0.60416666666666663</v>
      </c>
      <c r="AC70" s="282">
        <f t="shared" si="1"/>
        <v>158</v>
      </c>
      <c r="AD70" s="282">
        <f t="shared" si="2"/>
        <v>139</v>
      </c>
      <c r="AE70" s="282">
        <f t="shared" si="3"/>
        <v>167</v>
      </c>
      <c r="AF70" s="282">
        <f t="shared" si="4"/>
        <v>166</v>
      </c>
      <c r="AG70" s="282">
        <f t="shared" si="5"/>
        <v>153</v>
      </c>
      <c r="AH70" s="282">
        <f t="shared" si="6"/>
        <v>153</v>
      </c>
      <c r="AI70" s="282">
        <f t="shared" si="6"/>
        <v>120</v>
      </c>
      <c r="AJ70" s="315">
        <f t="shared" si="7"/>
        <v>156.6</v>
      </c>
      <c r="AK70" s="315">
        <f t="shared" si="8"/>
        <v>150.857142857143</v>
      </c>
    </row>
    <row r="71" spans="2:37" x14ac:dyDescent="0.25">
      <c r="B71" s="43">
        <v>0.61458333333333326</v>
      </c>
      <c r="C71" s="211">
        <f>IF($O$7=1,Values!C70,IF($O$7=2,Values!M70,Values!W70))</f>
        <v>163</v>
      </c>
      <c r="D71" s="212">
        <f>IF($O$7=1,Values!D70,IF($O$7=2,Values!N70,Values!X70))</f>
        <v>169</v>
      </c>
      <c r="E71" s="212">
        <f>IF($O$7=1,Values!E70,IF($O$7=2,Values!O70,Values!Y70))</f>
        <v>153</v>
      </c>
      <c r="F71" s="212">
        <f>IF($O$7=1,Values!F70,IF($O$7=2,Values!P70,Values!Z70))</f>
        <v>150</v>
      </c>
      <c r="G71" s="212">
        <f>IF($O$7=1,Values!G70,IF($O$7=2,Values!Q70,Values!AA70))</f>
        <v>140</v>
      </c>
      <c r="H71" s="212">
        <f>IF($O$7=1,Values!H70,IF($O$7=2,Values!R70,Values!AB70))</f>
        <v>162</v>
      </c>
      <c r="I71" s="213">
        <f>IF($O$7=1,Values!I70,IF($O$7=2,Values!S70,Values!AC70))</f>
        <v>136</v>
      </c>
      <c r="J71" s="21">
        <f>IF($O$7=1,Values!J70,IF($O$7=2,Values!T70,Values!AD70))</f>
        <v>155</v>
      </c>
      <c r="K71" s="21">
        <f>IF($O$7=1,Values!K70,IF($O$7=2,Values!U70,Values!AE70))</f>
        <v>153.28571428571428</v>
      </c>
      <c r="AA71" s="60"/>
      <c r="AB71" s="314">
        <v>0.61458333333333326</v>
      </c>
      <c r="AC71" s="282">
        <f t="shared" si="1"/>
        <v>163</v>
      </c>
      <c r="AD71" s="282">
        <f t="shared" si="2"/>
        <v>169</v>
      </c>
      <c r="AE71" s="282">
        <f t="shared" si="3"/>
        <v>153</v>
      </c>
      <c r="AF71" s="282">
        <f t="shared" si="4"/>
        <v>150</v>
      </c>
      <c r="AG71" s="282">
        <f t="shared" si="5"/>
        <v>140</v>
      </c>
      <c r="AH71" s="282">
        <f t="shared" si="6"/>
        <v>162</v>
      </c>
      <c r="AI71" s="282">
        <f t="shared" si="6"/>
        <v>136</v>
      </c>
      <c r="AJ71" s="315">
        <f t="shared" si="7"/>
        <v>155</v>
      </c>
      <c r="AK71" s="315">
        <f t="shared" si="8"/>
        <v>153.28571428571399</v>
      </c>
    </row>
    <row r="72" spans="2:37" x14ac:dyDescent="0.25">
      <c r="B72" s="43">
        <v>0.62499999999999989</v>
      </c>
      <c r="C72" s="211">
        <f>IF($O$7=1,Values!C71,IF($O$7=2,Values!M71,Values!W71))</f>
        <v>163</v>
      </c>
      <c r="D72" s="212">
        <f>IF($O$7=1,Values!D71,IF($O$7=2,Values!N71,Values!X71))</f>
        <v>167</v>
      </c>
      <c r="E72" s="212">
        <f>IF($O$7=1,Values!E71,IF($O$7=2,Values!O71,Values!Y71))</f>
        <v>180</v>
      </c>
      <c r="F72" s="212">
        <f>IF($O$7=1,Values!F71,IF($O$7=2,Values!P71,Values!Z71))</f>
        <v>149</v>
      </c>
      <c r="G72" s="212">
        <f>IF($O$7=1,Values!G71,IF($O$7=2,Values!Q71,Values!AA71))</f>
        <v>167</v>
      </c>
      <c r="H72" s="212">
        <f>IF($O$7=1,Values!H71,IF($O$7=2,Values!R71,Values!AB71))</f>
        <v>129</v>
      </c>
      <c r="I72" s="213">
        <f>IF($O$7=1,Values!I71,IF($O$7=2,Values!S71,Values!AC71))</f>
        <v>139</v>
      </c>
      <c r="J72" s="21">
        <f>IF($O$7=1,Values!J71,IF($O$7=2,Values!T71,Values!AD71))</f>
        <v>165.2</v>
      </c>
      <c r="K72" s="21">
        <f>IF($O$7=1,Values!K71,IF($O$7=2,Values!U71,Values!AE71))</f>
        <v>156.28571428571428</v>
      </c>
      <c r="AA72" s="60"/>
      <c r="AB72" s="314">
        <v>0.62499999999999989</v>
      </c>
      <c r="AC72" s="282">
        <f t="shared" si="1"/>
        <v>163</v>
      </c>
      <c r="AD72" s="282">
        <f t="shared" si="2"/>
        <v>167</v>
      </c>
      <c r="AE72" s="282">
        <f t="shared" si="3"/>
        <v>180</v>
      </c>
      <c r="AF72" s="282">
        <f t="shared" si="4"/>
        <v>149</v>
      </c>
      <c r="AG72" s="282">
        <f t="shared" si="5"/>
        <v>167</v>
      </c>
      <c r="AH72" s="282">
        <f t="shared" si="6"/>
        <v>129</v>
      </c>
      <c r="AI72" s="282">
        <f t="shared" si="6"/>
        <v>139</v>
      </c>
      <c r="AJ72" s="315">
        <f t="shared" si="7"/>
        <v>165.2</v>
      </c>
      <c r="AK72" s="315">
        <f t="shared" si="8"/>
        <v>156.28571428571399</v>
      </c>
    </row>
    <row r="73" spans="2:37" x14ac:dyDescent="0.25">
      <c r="B73" s="43">
        <v>0.63541666666666652</v>
      </c>
      <c r="C73" s="211">
        <f>IF($O$7=1,Values!C72,IF($O$7=2,Values!M72,Values!W72))</f>
        <v>154</v>
      </c>
      <c r="D73" s="212">
        <f>IF($O$7=1,Values!D72,IF($O$7=2,Values!N72,Values!X72))</f>
        <v>166</v>
      </c>
      <c r="E73" s="212">
        <f>IF($O$7=1,Values!E72,IF($O$7=2,Values!O72,Values!Y72))</f>
        <v>163</v>
      </c>
      <c r="F73" s="212">
        <f>IF($O$7=1,Values!F72,IF($O$7=2,Values!P72,Values!Z72))</f>
        <v>153</v>
      </c>
      <c r="G73" s="212">
        <f>IF($O$7=1,Values!G72,IF($O$7=2,Values!Q72,Values!AA72))</f>
        <v>165</v>
      </c>
      <c r="H73" s="212">
        <f>IF($O$7=1,Values!H72,IF($O$7=2,Values!R72,Values!AB72))</f>
        <v>138</v>
      </c>
      <c r="I73" s="213">
        <f>IF($O$7=1,Values!I72,IF($O$7=2,Values!S72,Values!AC72))</f>
        <v>151</v>
      </c>
      <c r="J73" s="21">
        <f>IF($O$7=1,Values!J72,IF($O$7=2,Values!T72,Values!AD72))</f>
        <v>160.19999999999999</v>
      </c>
      <c r="K73" s="21">
        <f>IF($O$7=1,Values!K72,IF($O$7=2,Values!U72,Values!AE72))</f>
        <v>155.71428571428572</v>
      </c>
      <c r="AA73" s="60"/>
      <c r="AB73" s="314">
        <v>0.63541666666666652</v>
      </c>
      <c r="AC73" s="282">
        <f t="shared" si="1"/>
        <v>154</v>
      </c>
      <c r="AD73" s="282">
        <f t="shared" si="2"/>
        <v>166</v>
      </c>
      <c r="AE73" s="282">
        <f t="shared" si="3"/>
        <v>163</v>
      </c>
      <c r="AF73" s="282">
        <f t="shared" si="4"/>
        <v>153</v>
      </c>
      <c r="AG73" s="282">
        <f t="shared" si="5"/>
        <v>165</v>
      </c>
      <c r="AH73" s="282">
        <f t="shared" si="6"/>
        <v>138</v>
      </c>
      <c r="AI73" s="282">
        <f t="shared" si="6"/>
        <v>151</v>
      </c>
      <c r="AJ73" s="315">
        <f t="shared" si="7"/>
        <v>160.19999999999999</v>
      </c>
      <c r="AK73" s="315">
        <f t="shared" si="8"/>
        <v>155.71428571428601</v>
      </c>
    </row>
    <row r="74" spans="2:37" x14ac:dyDescent="0.25">
      <c r="B74" s="43">
        <v>0.64583333333333315</v>
      </c>
      <c r="C74" s="211">
        <f>IF($O$7=1,Values!C73,IF($O$7=2,Values!M73,Values!W73))</f>
        <v>151</v>
      </c>
      <c r="D74" s="212">
        <f>IF($O$7=1,Values!D73,IF($O$7=2,Values!N73,Values!X73))</f>
        <v>176</v>
      </c>
      <c r="E74" s="212">
        <f>IF($O$7=1,Values!E73,IF($O$7=2,Values!O73,Values!Y73))</f>
        <v>161</v>
      </c>
      <c r="F74" s="212">
        <f>IF($O$7=1,Values!F73,IF($O$7=2,Values!P73,Values!Z73))</f>
        <v>161</v>
      </c>
      <c r="G74" s="212">
        <f>IF($O$7=1,Values!G73,IF($O$7=2,Values!Q73,Values!AA73))</f>
        <v>153</v>
      </c>
      <c r="H74" s="212">
        <f>IF($O$7=1,Values!H73,IF($O$7=2,Values!R73,Values!AB73))</f>
        <v>143</v>
      </c>
      <c r="I74" s="213">
        <f>IF($O$7=1,Values!I73,IF($O$7=2,Values!S73,Values!AC73))</f>
        <v>160</v>
      </c>
      <c r="J74" s="21">
        <f>IF($O$7=1,Values!J73,IF($O$7=2,Values!T73,Values!AD73))</f>
        <v>160.4</v>
      </c>
      <c r="K74" s="21">
        <f>IF($O$7=1,Values!K73,IF($O$7=2,Values!U73,Values!AE73))</f>
        <v>157.85714285714286</v>
      </c>
      <c r="AA74" s="60"/>
      <c r="AB74" s="314">
        <v>0.64583333333333315</v>
      </c>
      <c r="AC74" s="282">
        <f t="shared" si="1"/>
        <v>151</v>
      </c>
      <c r="AD74" s="282">
        <f t="shared" si="2"/>
        <v>176</v>
      </c>
      <c r="AE74" s="282">
        <f t="shared" si="3"/>
        <v>161</v>
      </c>
      <c r="AF74" s="282">
        <f t="shared" si="4"/>
        <v>161</v>
      </c>
      <c r="AG74" s="282">
        <f t="shared" si="5"/>
        <v>153</v>
      </c>
      <c r="AH74" s="282">
        <f t="shared" si="6"/>
        <v>143</v>
      </c>
      <c r="AI74" s="282">
        <f t="shared" si="6"/>
        <v>160</v>
      </c>
      <c r="AJ74" s="315">
        <f t="shared" si="7"/>
        <v>160.4</v>
      </c>
      <c r="AK74" s="315">
        <f t="shared" si="8"/>
        <v>157.857142857143</v>
      </c>
    </row>
    <row r="75" spans="2:37" x14ac:dyDescent="0.25">
      <c r="B75" s="43">
        <v>0.65624999999999978</v>
      </c>
      <c r="C75" s="211">
        <f>IF($O$7=1,Values!C74,IF($O$7=2,Values!M74,Values!W74))</f>
        <v>130</v>
      </c>
      <c r="D75" s="212">
        <f>IF($O$7=1,Values!D74,IF($O$7=2,Values!N74,Values!X74))</f>
        <v>167</v>
      </c>
      <c r="E75" s="212">
        <f>IF($O$7=1,Values!E74,IF($O$7=2,Values!O74,Values!Y74))</f>
        <v>148</v>
      </c>
      <c r="F75" s="212">
        <f>IF($O$7=1,Values!F74,IF($O$7=2,Values!P74,Values!Z74))</f>
        <v>199</v>
      </c>
      <c r="G75" s="212">
        <f>IF($O$7=1,Values!G74,IF($O$7=2,Values!Q74,Values!AA74))</f>
        <v>168</v>
      </c>
      <c r="H75" s="212">
        <f>IF($O$7=1,Values!H74,IF($O$7=2,Values!R74,Values!AB74))</f>
        <v>147</v>
      </c>
      <c r="I75" s="213">
        <f>IF($O$7=1,Values!I74,IF($O$7=2,Values!S74,Values!AC74))</f>
        <v>146</v>
      </c>
      <c r="J75" s="21">
        <f>IF($O$7=1,Values!J74,IF($O$7=2,Values!T74,Values!AD74))</f>
        <v>162.4</v>
      </c>
      <c r="K75" s="21">
        <f>IF($O$7=1,Values!K74,IF($O$7=2,Values!U74,Values!AE74))</f>
        <v>157.85714285714286</v>
      </c>
      <c r="AA75" s="60"/>
      <c r="AB75" s="314">
        <v>0.65624999999999978</v>
      </c>
      <c r="AC75" s="282">
        <f t="shared" si="1"/>
        <v>130</v>
      </c>
      <c r="AD75" s="282">
        <f t="shared" si="2"/>
        <v>167</v>
      </c>
      <c r="AE75" s="282">
        <f t="shared" si="3"/>
        <v>148</v>
      </c>
      <c r="AF75" s="282">
        <f t="shared" si="4"/>
        <v>199</v>
      </c>
      <c r="AG75" s="282">
        <f t="shared" si="5"/>
        <v>168</v>
      </c>
      <c r="AH75" s="282">
        <f t="shared" si="6"/>
        <v>147</v>
      </c>
      <c r="AI75" s="282">
        <f t="shared" si="6"/>
        <v>146</v>
      </c>
      <c r="AJ75" s="315">
        <f t="shared" si="7"/>
        <v>162.4</v>
      </c>
      <c r="AK75" s="315">
        <f t="shared" si="8"/>
        <v>157.857142857143</v>
      </c>
    </row>
    <row r="76" spans="2:37" x14ac:dyDescent="0.25">
      <c r="B76" s="43">
        <v>0.66666666666666663</v>
      </c>
      <c r="C76" s="211">
        <f>IF($O$7=1,Values!C75,IF($O$7=2,Values!M75,Values!W75))</f>
        <v>144</v>
      </c>
      <c r="D76" s="212">
        <f>IF($O$7=1,Values!D75,IF($O$7=2,Values!N75,Values!X75))</f>
        <v>185</v>
      </c>
      <c r="E76" s="212">
        <f>IF($O$7=1,Values!E75,IF($O$7=2,Values!O75,Values!Y75))</f>
        <v>177</v>
      </c>
      <c r="F76" s="212">
        <f>IF($O$7=1,Values!F75,IF($O$7=2,Values!P75,Values!Z75))</f>
        <v>164</v>
      </c>
      <c r="G76" s="212">
        <f>IF($O$7=1,Values!G75,IF($O$7=2,Values!Q75,Values!AA75))</f>
        <v>179</v>
      </c>
      <c r="H76" s="212">
        <f>IF($O$7=1,Values!H75,IF($O$7=2,Values!R75,Values!AB75))</f>
        <v>132</v>
      </c>
      <c r="I76" s="213">
        <f>IF($O$7=1,Values!I75,IF($O$7=2,Values!S75,Values!AC75))</f>
        <v>137</v>
      </c>
      <c r="J76" s="21">
        <f>IF($O$7=1,Values!J75,IF($O$7=2,Values!T75,Values!AD75))</f>
        <v>169.8</v>
      </c>
      <c r="K76" s="21">
        <f>IF($O$7=1,Values!K75,IF($O$7=2,Values!U75,Values!AE75))</f>
        <v>159.71428571428572</v>
      </c>
      <c r="AA76" s="60"/>
      <c r="AB76" s="314">
        <v>0.66666666666666663</v>
      </c>
      <c r="AC76" s="282">
        <f t="shared" si="1"/>
        <v>144</v>
      </c>
      <c r="AD76" s="282">
        <f t="shared" si="2"/>
        <v>185</v>
      </c>
      <c r="AE76" s="282">
        <f t="shared" si="3"/>
        <v>177</v>
      </c>
      <c r="AF76" s="282">
        <f t="shared" si="4"/>
        <v>164</v>
      </c>
      <c r="AG76" s="282">
        <f t="shared" si="5"/>
        <v>179</v>
      </c>
      <c r="AH76" s="282">
        <f t="shared" si="6"/>
        <v>132</v>
      </c>
      <c r="AI76" s="282">
        <f t="shared" si="6"/>
        <v>137</v>
      </c>
      <c r="AJ76" s="315">
        <f t="shared" ref="AJ76:AJ107" si="9">IFERROR(VALUE(0&amp;SUBSTITUTE(J76,"*","")),"-")</f>
        <v>169.8</v>
      </c>
      <c r="AK76" s="315">
        <f t="shared" ref="AK76:AK107" si="10">IFERROR(VALUE(0&amp;SUBSTITUTE(K76,"*","")),"-")</f>
        <v>159.71428571428601</v>
      </c>
    </row>
    <row r="77" spans="2:37" x14ac:dyDescent="0.25">
      <c r="B77" s="43">
        <v>0.67708333333333304</v>
      </c>
      <c r="C77" s="211">
        <f>IF($O$7=1,Values!C76,IF($O$7=2,Values!M76,Values!W76))</f>
        <v>88</v>
      </c>
      <c r="D77" s="212">
        <f>IF($O$7=1,Values!D76,IF($O$7=2,Values!N76,Values!X76))</f>
        <v>147</v>
      </c>
      <c r="E77" s="212">
        <f>IF($O$7=1,Values!E76,IF($O$7=2,Values!O76,Values!Y76))</f>
        <v>158</v>
      </c>
      <c r="F77" s="212">
        <f>IF($O$7=1,Values!F76,IF($O$7=2,Values!P76,Values!Z76))</f>
        <v>161</v>
      </c>
      <c r="G77" s="212">
        <f>IF($O$7=1,Values!G76,IF($O$7=2,Values!Q76,Values!AA76))</f>
        <v>159</v>
      </c>
      <c r="H77" s="212">
        <f>IF($O$7=1,Values!H76,IF($O$7=2,Values!R76,Values!AB76))</f>
        <v>129</v>
      </c>
      <c r="I77" s="213">
        <f>IF($O$7=1,Values!I76,IF($O$7=2,Values!S76,Values!AC76))</f>
        <v>135</v>
      </c>
      <c r="J77" s="21">
        <f>IF($O$7=1,Values!J76,IF($O$7=2,Values!T76,Values!AD76))</f>
        <v>142.6</v>
      </c>
      <c r="K77" s="21">
        <f>IF($O$7=1,Values!K76,IF($O$7=2,Values!U76,Values!AE76))</f>
        <v>139.57142857142858</v>
      </c>
      <c r="AA77" s="60"/>
      <c r="AB77" s="314">
        <v>0.67708333333333304</v>
      </c>
      <c r="AC77" s="282">
        <f t="shared" ref="AC77:AC107" si="11">IFERROR(VALUE(0&amp;SUBSTITUTE(C77,"*","")),"-")</f>
        <v>88</v>
      </c>
      <c r="AD77" s="282">
        <f t="shared" ref="AD77:AD107" si="12">IFERROR(VALUE(0&amp;SUBSTITUTE(D77,"*","")),"-")</f>
        <v>147</v>
      </c>
      <c r="AE77" s="282">
        <f t="shared" ref="AE77:AE107" si="13">IFERROR(VALUE(0&amp;SUBSTITUTE(E77,"*","")),"-")</f>
        <v>158</v>
      </c>
      <c r="AF77" s="282">
        <f t="shared" ref="AF77:AF107" si="14">IFERROR(VALUE(0&amp;SUBSTITUTE(F77,"*","")),"-")</f>
        <v>161</v>
      </c>
      <c r="AG77" s="282">
        <f t="shared" ref="AG77:AG107" si="15">IFERROR(VALUE(0&amp;SUBSTITUTE(G77,"*","")),"-")</f>
        <v>159</v>
      </c>
      <c r="AH77" s="282">
        <f t="shared" ref="AH77:AI107" si="16">IFERROR(VALUE(0&amp;SUBSTITUTE(H77,"*","")),"-")</f>
        <v>129</v>
      </c>
      <c r="AI77" s="282">
        <f t="shared" si="16"/>
        <v>135</v>
      </c>
      <c r="AJ77" s="315">
        <f t="shared" si="9"/>
        <v>142.6</v>
      </c>
      <c r="AK77" s="315">
        <f t="shared" si="10"/>
        <v>139.57142857142901</v>
      </c>
    </row>
    <row r="78" spans="2:37" x14ac:dyDescent="0.25">
      <c r="B78" s="43">
        <v>0.68749999999999967</v>
      </c>
      <c r="C78" s="211">
        <f>IF($O$7=1,Values!C77,IF($O$7=2,Values!M77,Values!W77))</f>
        <v>94</v>
      </c>
      <c r="D78" s="212">
        <f>IF($O$7=1,Values!D77,IF($O$7=2,Values!N77,Values!X77))</f>
        <v>149</v>
      </c>
      <c r="E78" s="212">
        <f>IF($O$7=1,Values!E77,IF($O$7=2,Values!O77,Values!Y77))</f>
        <v>154</v>
      </c>
      <c r="F78" s="212">
        <f>IF($O$7=1,Values!F77,IF($O$7=2,Values!P77,Values!Z77))</f>
        <v>139</v>
      </c>
      <c r="G78" s="212">
        <f>IF($O$7=1,Values!G77,IF($O$7=2,Values!Q77,Values!AA77))</f>
        <v>122</v>
      </c>
      <c r="H78" s="212">
        <f>IF($O$7=1,Values!H77,IF($O$7=2,Values!R77,Values!AB77))</f>
        <v>126</v>
      </c>
      <c r="I78" s="213">
        <f>IF($O$7=1,Values!I77,IF($O$7=2,Values!S77,Values!AC77))</f>
        <v>165</v>
      </c>
      <c r="J78" s="21">
        <f>IF($O$7=1,Values!J77,IF($O$7=2,Values!T77,Values!AD77))</f>
        <v>131.6</v>
      </c>
      <c r="K78" s="21">
        <f>IF($O$7=1,Values!K77,IF($O$7=2,Values!U77,Values!AE77))</f>
        <v>135.57142857142858</v>
      </c>
      <c r="AA78" s="60"/>
      <c r="AB78" s="314">
        <v>0.68749999999999967</v>
      </c>
      <c r="AC78" s="282">
        <f t="shared" si="11"/>
        <v>94</v>
      </c>
      <c r="AD78" s="282">
        <f t="shared" si="12"/>
        <v>149</v>
      </c>
      <c r="AE78" s="282">
        <f t="shared" si="13"/>
        <v>154</v>
      </c>
      <c r="AF78" s="282">
        <f t="shared" si="14"/>
        <v>139</v>
      </c>
      <c r="AG78" s="282">
        <f t="shared" si="15"/>
        <v>122</v>
      </c>
      <c r="AH78" s="282">
        <f t="shared" si="16"/>
        <v>126</v>
      </c>
      <c r="AI78" s="282">
        <f t="shared" si="16"/>
        <v>165</v>
      </c>
      <c r="AJ78" s="315">
        <f t="shared" si="9"/>
        <v>131.6</v>
      </c>
      <c r="AK78" s="315">
        <f t="shared" si="10"/>
        <v>135.57142857142901</v>
      </c>
    </row>
    <row r="79" spans="2:37" x14ac:dyDescent="0.25">
      <c r="B79" s="43">
        <v>0.69791666666666663</v>
      </c>
      <c r="C79" s="211">
        <f>IF($O$7=1,Values!C78,IF($O$7=2,Values!M78,Values!W78))</f>
        <v>114</v>
      </c>
      <c r="D79" s="212">
        <f>IF($O$7=1,Values!D78,IF($O$7=2,Values!N78,Values!X78))</f>
        <v>134</v>
      </c>
      <c r="E79" s="212">
        <f>IF($O$7=1,Values!E78,IF($O$7=2,Values!O78,Values!Y78))</f>
        <v>144</v>
      </c>
      <c r="F79" s="212">
        <f>IF($O$7=1,Values!F78,IF($O$7=2,Values!P78,Values!Z78))</f>
        <v>165</v>
      </c>
      <c r="G79" s="212">
        <f>IF($O$7=1,Values!G78,IF($O$7=2,Values!Q78,Values!AA78))</f>
        <v>96</v>
      </c>
      <c r="H79" s="212">
        <f>IF($O$7=1,Values!H78,IF($O$7=2,Values!R78,Values!AB78))</f>
        <v>145</v>
      </c>
      <c r="I79" s="213">
        <f>IF($O$7=1,Values!I78,IF($O$7=2,Values!S78,Values!AC78))</f>
        <v>132</v>
      </c>
      <c r="J79" s="21">
        <f>IF($O$7=1,Values!J78,IF($O$7=2,Values!T78,Values!AD78))</f>
        <v>130.6</v>
      </c>
      <c r="K79" s="21">
        <f>IF($O$7=1,Values!K78,IF($O$7=2,Values!U78,Values!AE78))</f>
        <v>132.85714285714286</v>
      </c>
      <c r="AA79" s="60"/>
      <c r="AB79" s="314">
        <v>0.69791666666666663</v>
      </c>
      <c r="AC79" s="282">
        <f t="shared" si="11"/>
        <v>114</v>
      </c>
      <c r="AD79" s="282">
        <f t="shared" si="12"/>
        <v>134</v>
      </c>
      <c r="AE79" s="282">
        <f t="shared" si="13"/>
        <v>144</v>
      </c>
      <c r="AF79" s="282">
        <f t="shared" si="14"/>
        <v>165</v>
      </c>
      <c r="AG79" s="282">
        <f t="shared" si="15"/>
        <v>96</v>
      </c>
      <c r="AH79" s="282">
        <f t="shared" si="16"/>
        <v>145</v>
      </c>
      <c r="AI79" s="282">
        <f t="shared" si="16"/>
        <v>132</v>
      </c>
      <c r="AJ79" s="315">
        <f t="shared" si="9"/>
        <v>130.6</v>
      </c>
      <c r="AK79" s="315">
        <f t="shared" si="10"/>
        <v>132.857142857143</v>
      </c>
    </row>
    <row r="80" spans="2:37" x14ac:dyDescent="0.25">
      <c r="B80" s="43">
        <v>0.70833333333333293</v>
      </c>
      <c r="C80" s="211">
        <f>IF($O$7=1,Values!C79,IF($O$7=2,Values!M79,Values!W79))</f>
        <v>142</v>
      </c>
      <c r="D80" s="212">
        <f>IF($O$7=1,Values!D79,IF($O$7=2,Values!N79,Values!X79))</f>
        <v>148</v>
      </c>
      <c r="E80" s="212">
        <f>IF($O$7=1,Values!E79,IF($O$7=2,Values!O79,Values!Y79))</f>
        <v>146</v>
      </c>
      <c r="F80" s="212">
        <f>IF($O$7=1,Values!F79,IF($O$7=2,Values!P79,Values!Z79))</f>
        <v>178</v>
      </c>
      <c r="G80" s="212">
        <f>IF($O$7=1,Values!G79,IF($O$7=2,Values!Q79,Values!AA79))</f>
        <v>120</v>
      </c>
      <c r="H80" s="212">
        <f>IF($O$7=1,Values!H79,IF($O$7=2,Values!R79,Values!AB79))</f>
        <v>182</v>
      </c>
      <c r="I80" s="213">
        <f>IF($O$7=1,Values!I79,IF($O$7=2,Values!S79,Values!AC79))</f>
        <v>133</v>
      </c>
      <c r="J80" s="21">
        <f>IF($O$7=1,Values!J79,IF($O$7=2,Values!T79,Values!AD79))</f>
        <v>146.80000000000001</v>
      </c>
      <c r="K80" s="21">
        <f>IF($O$7=1,Values!K79,IF($O$7=2,Values!U79,Values!AE79))</f>
        <v>149.85714285714286</v>
      </c>
      <c r="AA80" s="60"/>
      <c r="AB80" s="314">
        <v>0.70833333333333293</v>
      </c>
      <c r="AC80" s="282">
        <f t="shared" si="11"/>
        <v>142</v>
      </c>
      <c r="AD80" s="282">
        <f t="shared" si="12"/>
        <v>148</v>
      </c>
      <c r="AE80" s="282">
        <f t="shared" si="13"/>
        <v>146</v>
      </c>
      <c r="AF80" s="282">
        <f t="shared" si="14"/>
        <v>178</v>
      </c>
      <c r="AG80" s="282">
        <f t="shared" si="15"/>
        <v>120</v>
      </c>
      <c r="AH80" s="282">
        <f t="shared" si="16"/>
        <v>182</v>
      </c>
      <c r="AI80" s="282">
        <f t="shared" si="16"/>
        <v>133</v>
      </c>
      <c r="AJ80" s="315">
        <f t="shared" si="9"/>
        <v>146.80000000000001</v>
      </c>
      <c r="AK80" s="315">
        <f t="shared" si="10"/>
        <v>149.857142857143</v>
      </c>
    </row>
    <row r="81" spans="2:37" x14ac:dyDescent="0.25">
      <c r="B81" s="43">
        <v>0.71874999999999956</v>
      </c>
      <c r="C81" s="211">
        <f>IF($O$7=1,Values!C80,IF($O$7=2,Values!M80,Values!W80))</f>
        <v>144</v>
      </c>
      <c r="D81" s="212">
        <f>IF($O$7=1,Values!D80,IF($O$7=2,Values!N80,Values!X80))</f>
        <v>137</v>
      </c>
      <c r="E81" s="212">
        <f>IF($O$7=1,Values!E80,IF($O$7=2,Values!O80,Values!Y80))</f>
        <v>147</v>
      </c>
      <c r="F81" s="212">
        <f>IF($O$7=1,Values!F80,IF($O$7=2,Values!P80,Values!Z80))</f>
        <v>189</v>
      </c>
      <c r="G81" s="212">
        <f>IF($O$7=1,Values!G80,IF($O$7=2,Values!Q80,Values!AA80))</f>
        <v>89</v>
      </c>
      <c r="H81" s="212">
        <f>IF($O$7=1,Values!H80,IF($O$7=2,Values!R80,Values!AB80))</f>
        <v>141</v>
      </c>
      <c r="I81" s="213">
        <f>IF($O$7=1,Values!I80,IF($O$7=2,Values!S80,Values!AC80))</f>
        <v>147</v>
      </c>
      <c r="J81" s="21">
        <f>IF($O$7=1,Values!J80,IF($O$7=2,Values!T80,Values!AD80))</f>
        <v>141.19999999999999</v>
      </c>
      <c r="K81" s="21">
        <f>IF($O$7=1,Values!K80,IF($O$7=2,Values!U80,Values!AE80))</f>
        <v>142</v>
      </c>
      <c r="AA81" s="60"/>
      <c r="AB81" s="314">
        <v>0.71874999999999956</v>
      </c>
      <c r="AC81" s="282">
        <f t="shared" si="11"/>
        <v>144</v>
      </c>
      <c r="AD81" s="282">
        <f t="shared" si="12"/>
        <v>137</v>
      </c>
      <c r="AE81" s="282">
        <f t="shared" si="13"/>
        <v>147</v>
      </c>
      <c r="AF81" s="282">
        <f t="shared" si="14"/>
        <v>189</v>
      </c>
      <c r="AG81" s="282">
        <f t="shared" si="15"/>
        <v>89</v>
      </c>
      <c r="AH81" s="282">
        <f t="shared" si="16"/>
        <v>141</v>
      </c>
      <c r="AI81" s="282">
        <f t="shared" si="16"/>
        <v>147</v>
      </c>
      <c r="AJ81" s="315">
        <f t="shared" si="9"/>
        <v>141.19999999999999</v>
      </c>
      <c r="AK81" s="315">
        <f t="shared" si="10"/>
        <v>142</v>
      </c>
    </row>
    <row r="82" spans="2:37" x14ac:dyDescent="0.25">
      <c r="B82" s="43">
        <v>0.72916666666666663</v>
      </c>
      <c r="C82" s="211">
        <f>IF($O$7=1,Values!C81,IF($O$7=2,Values!M81,Values!W81))</f>
        <v>158</v>
      </c>
      <c r="D82" s="212">
        <f>IF($O$7=1,Values!D81,IF($O$7=2,Values!N81,Values!X81))</f>
        <v>166</v>
      </c>
      <c r="E82" s="212">
        <f>IF($O$7=1,Values!E81,IF($O$7=2,Values!O81,Values!Y81))</f>
        <v>175</v>
      </c>
      <c r="F82" s="212">
        <f>IF($O$7=1,Values!F81,IF($O$7=2,Values!P81,Values!Z81))</f>
        <v>172</v>
      </c>
      <c r="G82" s="212">
        <f>IF($O$7=1,Values!G81,IF($O$7=2,Values!Q81,Values!AA81))</f>
        <v>119</v>
      </c>
      <c r="H82" s="212">
        <f>IF($O$7=1,Values!H81,IF($O$7=2,Values!R81,Values!AB81))</f>
        <v>120</v>
      </c>
      <c r="I82" s="213">
        <f>IF($O$7=1,Values!I81,IF($O$7=2,Values!S81,Values!AC81))</f>
        <v>111</v>
      </c>
      <c r="J82" s="21">
        <f>IF($O$7=1,Values!J81,IF($O$7=2,Values!T81,Values!AD81))</f>
        <v>158</v>
      </c>
      <c r="K82" s="21">
        <f>IF($O$7=1,Values!K81,IF($O$7=2,Values!U81,Values!AE81))</f>
        <v>145.85714285714286</v>
      </c>
      <c r="AA82" s="60"/>
      <c r="AB82" s="314">
        <v>0.72916666666666663</v>
      </c>
      <c r="AC82" s="282">
        <f t="shared" si="11"/>
        <v>158</v>
      </c>
      <c r="AD82" s="282">
        <f t="shared" si="12"/>
        <v>166</v>
      </c>
      <c r="AE82" s="282">
        <f t="shared" si="13"/>
        <v>175</v>
      </c>
      <c r="AF82" s="282">
        <f t="shared" si="14"/>
        <v>172</v>
      </c>
      <c r="AG82" s="282">
        <f t="shared" si="15"/>
        <v>119</v>
      </c>
      <c r="AH82" s="282">
        <f t="shared" si="16"/>
        <v>120</v>
      </c>
      <c r="AI82" s="282">
        <f t="shared" si="16"/>
        <v>111</v>
      </c>
      <c r="AJ82" s="315">
        <f t="shared" si="9"/>
        <v>158</v>
      </c>
      <c r="AK82" s="315">
        <f t="shared" si="10"/>
        <v>145.857142857143</v>
      </c>
    </row>
    <row r="83" spans="2:37" x14ac:dyDescent="0.25">
      <c r="B83" s="43">
        <v>0.73958333333333282</v>
      </c>
      <c r="C83" s="211">
        <f>IF($O$7=1,Values!C82,IF($O$7=2,Values!M82,Values!W82))</f>
        <v>146</v>
      </c>
      <c r="D83" s="212">
        <f>IF($O$7=1,Values!D82,IF($O$7=2,Values!N82,Values!X82))</f>
        <v>159</v>
      </c>
      <c r="E83" s="212">
        <f>IF($O$7=1,Values!E82,IF($O$7=2,Values!O82,Values!Y82))</f>
        <v>181</v>
      </c>
      <c r="F83" s="212">
        <f>IF($O$7=1,Values!F82,IF($O$7=2,Values!P82,Values!Z82))</f>
        <v>174</v>
      </c>
      <c r="G83" s="212">
        <f>IF($O$7=1,Values!G82,IF($O$7=2,Values!Q82,Values!AA82))</f>
        <v>172</v>
      </c>
      <c r="H83" s="212">
        <f>IF($O$7=1,Values!H82,IF($O$7=2,Values!R82,Values!AB82))</f>
        <v>141</v>
      </c>
      <c r="I83" s="213">
        <f>IF($O$7=1,Values!I82,IF($O$7=2,Values!S82,Values!AC82))</f>
        <v>116</v>
      </c>
      <c r="J83" s="21">
        <f>IF($O$7=1,Values!J82,IF($O$7=2,Values!T82,Values!AD82))</f>
        <v>166.4</v>
      </c>
      <c r="K83" s="21">
        <f>IF($O$7=1,Values!K82,IF($O$7=2,Values!U82,Values!AE82))</f>
        <v>155.57142857142858</v>
      </c>
      <c r="AA83" s="60"/>
      <c r="AB83" s="314">
        <v>0.73958333333333282</v>
      </c>
      <c r="AC83" s="282">
        <f t="shared" si="11"/>
        <v>146</v>
      </c>
      <c r="AD83" s="282">
        <f t="shared" si="12"/>
        <v>159</v>
      </c>
      <c r="AE83" s="282">
        <f t="shared" si="13"/>
        <v>181</v>
      </c>
      <c r="AF83" s="282">
        <f t="shared" si="14"/>
        <v>174</v>
      </c>
      <c r="AG83" s="282">
        <f t="shared" si="15"/>
        <v>172</v>
      </c>
      <c r="AH83" s="282">
        <f t="shared" si="16"/>
        <v>141</v>
      </c>
      <c r="AI83" s="282">
        <f t="shared" si="16"/>
        <v>116</v>
      </c>
      <c r="AJ83" s="315">
        <f t="shared" si="9"/>
        <v>166.4</v>
      </c>
      <c r="AK83" s="315">
        <f t="shared" si="10"/>
        <v>155.57142857142901</v>
      </c>
    </row>
    <row r="84" spans="2:37" x14ac:dyDescent="0.25">
      <c r="B84" s="43">
        <v>0.75</v>
      </c>
      <c r="C84" s="211">
        <f>IF($O$7=1,Values!C83,IF($O$7=2,Values!M83,Values!W83))</f>
        <v>117</v>
      </c>
      <c r="D84" s="212">
        <f>IF($O$7=1,Values!D83,IF($O$7=2,Values!N83,Values!X83))</f>
        <v>189</v>
      </c>
      <c r="E84" s="212">
        <f>IF($O$7=1,Values!E83,IF($O$7=2,Values!O83,Values!Y83))</f>
        <v>155</v>
      </c>
      <c r="F84" s="212">
        <f>IF($O$7=1,Values!F83,IF($O$7=2,Values!P83,Values!Z83))</f>
        <v>155</v>
      </c>
      <c r="G84" s="212">
        <f>IF($O$7=1,Values!G83,IF($O$7=2,Values!Q83,Values!AA83))</f>
        <v>174</v>
      </c>
      <c r="H84" s="212">
        <f>IF($O$7=1,Values!H83,IF($O$7=2,Values!R83,Values!AB83))</f>
        <v>147</v>
      </c>
      <c r="I84" s="213">
        <f>IF($O$7=1,Values!I83,IF($O$7=2,Values!S83,Values!AC83))</f>
        <v>113</v>
      </c>
      <c r="J84" s="21">
        <f>IF($O$7=1,Values!J83,IF($O$7=2,Values!T83,Values!AD83))</f>
        <v>158</v>
      </c>
      <c r="K84" s="21">
        <f>IF($O$7=1,Values!K83,IF($O$7=2,Values!U83,Values!AE83))</f>
        <v>150</v>
      </c>
      <c r="AA84" s="60"/>
      <c r="AB84" s="314">
        <v>0.75</v>
      </c>
      <c r="AC84" s="282">
        <f t="shared" si="11"/>
        <v>117</v>
      </c>
      <c r="AD84" s="282">
        <f t="shared" si="12"/>
        <v>189</v>
      </c>
      <c r="AE84" s="282">
        <f t="shared" si="13"/>
        <v>155</v>
      </c>
      <c r="AF84" s="282">
        <f t="shared" si="14"/>
        <v>155</v>
      </c>
      <c r="AG84" s="282">
        <f t="shared" si="15"/>
        <v>174</v>
      </c>
      <c r="AH84" s="282">
        <f t="shared" si="16"/>
        <v>147</v>
      </c>
      <c r="AI84" s="282">
        <f t="shared" si="16"/>
        <v>113</v>
      </c>
      <c r="AJ84" s="315">
        <f t="shared" si="9"/>
        <v>158</v>
      </c>
      <c r="AK84" s="315">
        <f t="shared" si="10"/>
        <v>150</v>
      </c>
    </row>
    <row r="85" spans="2:37" x14ac:dyDescent="0.25">
      <c r="B85" s="43">
        <v>0.76041666666666663</v>
      </c>
      <c r="C85" s="211">
        <f>IF($O$7=1,Values!C84,IF($O$7=2,Values!M84,Values!W84))</f>
        <v>117</v>
      </c>
      <c r="D85" s="212">
        <f>IF($O$7=1,Values!D84,IF($O$7=2,Values!N84,Values!X84))</f>
        <v>125</v>
      </c>
      <c r="E85" s="212">
        <f>IF($O$7=1,Values!E84,IF($O$7=2,Values!O84,Values!Y84))</f>
        <v>150</v>
      </c>
      <c r="F85" s="212">
        <f>IF($O$7=1,Values!F84,IF($O$7=2,Values!P84,Values!Z84))</f>
        <v>132</v>
      </c>
      <c r="G85" s="212">
        <f>IF($O$7=1,Values!G84,IF($O$7=2,Values!Q84,Values!AA84))</f>
        <v>136</v>
      </c>
      <c r="H85" s="212">
        <f>IF($O$7=1,Values!H84,IF($O$7=2,Values!R84,Values!AB84))</f>
        <v>110</v>
      </c>
      <c r="I85" s="213">
        <f>IF($O$7=1,Values!I84,IF($O$7=2,Values!S84,Values!AC84))</f>
        <v>95</v>
      </c>
      <c r="J85" s="21">
        <f>IF($O$7=1,Values!J84,IF($O$7=2,Values!T84,Values!AD84))</f>
        <v>132</v>
      </c>
      <c r="K85" s="21">
        <f>IF($O$7=1,Values!K84,IF($O$7=2,Values!U84,Values!AE84))</f>
        <v>123.57142857142857</v>
      </c>
      <c r="AA85" s="60"/>
      <c r="AB85" s="314">
        <v>0.76041666666666663</v>
      </c>
      <c r="AC85" s="282">
        <f t="shared" si="11"/>
        <v>117</v>
      </c>
      <c r="AD85" s="282">
        <f t="shared" si="12"/>
        <v>125</v>
      </c>
      <c r="AE85" s="282">
        <f t="shared" si="13"/>
        <v>150</v>
      </c>
      <c r="AF85" s="282">
        <f t="shared" si="14"/>
        <v>132</v>
      </c>
      <c r="AG85" s="282">
        <f t="shared" si="15"/>
        <v>136</v>
      </c>
      <c r="AH85" s="282">
        <f t="shared" si="16"/>
        <v>110</v>
      </c>
      <c r="AI85" s="282">
        <f t="shared" si="16"/>
        <v>95</v>
      </c>
      <c r="AJ85" s="315">
        <f t="shared" si="9"/>
        <v>132</v>
      </c>
      <c r="AK85" s="315">
        <f t="shared" si="10"/>
        <v>123.571428571429</v>
      </c>
    </row>
    <row r="86" spans="2:37" x14ac:dyDescent="0.25">
      <c r="B86" s="43">
        <v>0.7708333333333327</v>
      </c>
      <c r="C86" s="211">
        <f>IF($O$7=1,Values!C85,IF($O$7=2,Values!M85,Values!W85))</f>
        <v>112</v>
      </c>
      <c r="D86" s="212">
        <f>IF($O$7=1,Values!D85,IF($O$7=2,Values!N85,Values!X85))</f>
        <v>150</v>
      </c>
      <c r="E86" s="212">
        <f>IF($O$7=1,Values!E85,IF($O$7=2,Values!O85,Values!Y85))</f>
        <v>145</v>
      </c>
      <c r="F86" s="212">
        <f>IF($O$7=1,Values!F85,IF($O$7=2,Values!P85,Values!Z85))</f>
        <v>137</v>
      </c>
      <c r="G86" s="212">
        <f>IF($O$7=1,Values!G85,IF($O$7=2,Values!Q85,Values!AA85))</f>
        <v>131</v>
      </c>
      <c r="H86" s="212">
        <f>IF($O$7=1,Values!H85,IF($O$7=2,Values!R85,Values!AB85))</f>
        <v>116</v>
      </c>
      <c r="I86" s="213">
        <f>IF($O$7=1,Values!I85,IF($O$7=2,Values!S85,Values!AC85))</f>
        <v>97</v>
      </c>
      <c r="J86" s="21">
        <f>IF($O$7=1,Values!J85,IF($O$7=2,Values!T85,Values!AD85))</f>
        <v>135</v>
      </c>
      <c r="K86" s="21">
        <f>IF($O$7=1,Values!K85,IF($O$7=2,Values!U85,Values!AE85))</f>
        <v>126.85714285714286</v>
      </c>
      <c r="AA86" s="60"/>
      <c r="AB86" s="314">
        <v>0.7708333333333327</v>
      </c>
      <c r="AC86" s="282">
        <f t="shared" si="11"/>
        <v>112</v>
      </c>
      <c r="AD86" s="282">
        <f t="shared" si="12"/>
        <v>150</v>
      </c>
      <c r="AE86" s="282">
        <f t="shared" si="13"/>
        <v>145</v>
      </c>
      <c r="AF86" s="282">
        <f t="shared" si="14"/>
        <v>137</v>
      </c>
      <c r="AG86" s="282">
        <f t="shared" si="15"/>
        <v>131</v>
      </c>
      <c r="AH86" s="282">
        <f t="shared" si="16"/>
        <v>116</v>
      </c>
      <c r="AI86" s="282">
        <f t="shared" si="16"/>
        <v>97</v>
      </c>
      <c r="AJ86" s="315">
        <f t="shared" si="9"/>
        <v>135</v>
      </c>
      <c r="AK86" s="315">
        <f t="shared" si="10"/>
        <v>126.857142857143</v>
      </c>
    </row>
    <row r="87" spans="2:37" x14ac:dyDescent="0.25">
      <c r="B87" s="43">
        <v>0.78125</v>
      </c>
      <c r="C87" s="211">
        <f>IF($O$7=1,Values!C86,IF($O$7=2,Values!M86,Values!W86))</f>
        <v>109</v>
      </c>
      <c r="D87" s="212">
        <f>IF($O$7=1,Values!D86,IF($O$7=2,Values!N86,Values!X86))</f>
        <v>149</v>
      </c>
      <c r="E87" s="212">
        <f>IF($O$7=1,Values!E86,IF($O$7=2,Values!O86,Values!Y86))</f>
        <v>133</v>
      </c>
      <c r="F87" s="212">
        <f>IF($O$7=1,Values!F86,IF($O$7=2,Values!P86,Values!Z86))</f>
        <v>150</v>
      </c>
      <c r="G87" s="212">
        <f>IF($O$7=1,Values!G86,IF($O$7=2,Values!Q86,Values!AA86))</f>
        <v>102</v>
      </c>
      <c r="H87" s="212">
        <f>IF($O$7=1,Values!H86,IF($O$7=2,Values!R86,Values!AB86))</f>
        <v>99</v>
      </c>
      <c r="I87" s="213">
        <f>IF($O$7=1,Values!I86,IF($O$7=2,Values!S86,Values!AC86))</f>
        <v>95</v>
      </c>
      <c r="J87" s="21">
        <f>IF($O$7=1,Values!J86,IF($O$7=2,Values!T86,Values!AD86))</f>
        <v>128.6</v>
      </c>
      <c r="K87" s="21">
        <f>IF($O$7=1,Values!K86,IF($O$7=2,Values!U86,Values!AE86))</f>
        <v>119.57142857142857</v>
      </c>
      <c r="AA87" s="60"/>
      <c r="AB87" s="314">
        <v>0.78125</v>
      </c>
      <c r="AC87" s="282">
        <f t="shared" si="11"/>
        <v>109</v>
      </c>
      <c r="AD87" s="282">
        <f t="shared" si="12"/>
        <v>149</v>
      </c>
      <c r="AE87" s="282">
        <f t="shared" si="13"/>
        <v>133</v>
      </c>
      <c r="AF87" s="282">
        <f t="shared" si="14"/>
        <v>150</v>
      </c>
      <c r="AG87" s="282">
        <f t="shared" si="15"/>
        <v>102</v>
      </c>
      <c r="AH87" s="282">
        <f t="shared" si="16"/>
        <v>99</v>
      </c>
      <c r="AI87" s="282">
        <f t="shared" si="16"/>
        <v>95</v>
      </c>
      <c r="AJ87" s="315">
        <f t="shared" si="9"/>
        <v>128.6</v>
      </c>
      <c r="AK87" s="315">
        <f t="shared" si="10"/>
        <v>119.571428571429</v>
      </c>
    </row>
    <row r="88" spans="2:37" x14ac:dyDescent="0.25">
      <c r="B88" s="43">
        <v>0.79166666666666663</v>
      </c>
      <c r="C88" s="211">
        <f>IF($O$7=1,Values!C87,IF($O$7=2,Values!M87,Values!W87))</f>
        <v>110</v>
      </c>
      <c r="D88" s="212">
        <f>IF($O$7=1,Values!D87,IF($O$7=2,Values!N87,Values!X87))</f>
        <v>97</v>
      </c>
      <c r="E88" s="212">
        <f>IF($O$7=1,Values!E87,IF($O$7=2,Values!O87,Values!Y87))</f>
        <v>119</v>
      </c>
      <c r="F88" s="212">
        <f>IF($O$7=1,Values!F87,IF($O$7=2,Values!P87,Values!Z87))</f>
        <v>124</v>
      </c>
      <c r="G88" s="212">
        <f>IF($O$7=1,Values!G87,IF($O$7=2,Values!Q87,Values!AA87))</f>
        <v>119</v>
      </c>
      <c r="H88" s="212">
        <f>IF($O$7=1,Values!H87,IF($O$7=2,Values!R87,Values!AB87))</f>
        <v>91</v>
      </c>
      <c r="I88" s="213">
        <f>IF($O$7=1,Values!I87,IF($O$7=2,Values!S87,Values!AC87))</f>
        <v>98</v>
      </c>
      <c r="J88" s="21">
        <f>IF($O$7=1,Values!J87,IF($O$7=2,Values!T87,Values!AD87))</f>
        <v>113.8</v>
      </c>
      <c r="K88" s="21">
        <f>IF($O$7=1,Values!K87,IF($O$7=2,Values!U87,Values!AE87))</f>
        <v>108.28571428571429</v>
      </c>
      <c r="AA88" s="60"/>
      <c r="AB88" s="314">
        <v>0.79166666666666663</v>
      </c>
      <c r="AC88" s="282">
        <f t="shared" si="11"/>
        <v>110</v>
      </c>
      <c r="AD88" s="282">
        <f t="shared" si="12"/>
        <v>97</v>
      </c>
      <c r="AE88" s="282">
        <f t="shared" si="13"/>
        <v>119</v>
      </c>
      <c r="AF88" s="282">
        <f t="shared" si="14"/>
        <v>124</v>
      </c>
      <c r="AG88" s="282">
        <f t="shared" si="15"/>
        <v>119</v>
      </c>
      <c r="AH88" s="282">
        <f t="shared" si="16"/>
        <v>91</v>
      </c>
      <c r="AI88" s="282">
        <f t="shared" si="16"/>
        <v>98</v>
      </c>
      <c r="AJ88" s="315">
        <f t="shared" si="9"/>
        <v>113.8</v>
      </c>
      <c r="AK88" s="315">
        <f t="shared" si="10"/>
        <v>108.28571428571399</v>
      </c>
    </row>
    <row r="89" spans="2:37" x14ac:dyDescent="0.25">
      <c r="B89" s="43">
        <v>0.80208333333333259</v>
      </c>
      <c r="C89" s="211">
        <f>IF($O$7=1,Values!C88,IF($O$7=2,Values!M88,Values!W88))</f>
        <v>87</v>
      </c>
      <c r="D89" s="212">
        <f>IF($O$7=1,Values!D88,IF($O$7=2,Values!N88,Values!X88))</f>
        <v>90</v>
      </c>
      <c r="E89" s="212">
        <f>IF($O$7=1,Values!E88,IF($O$7=2,Values!O88,Values!Y88))</f>
        <v>106</v>
      </c>
      <c r="F89" s="212">
        <f>IF($O$7=1,Values!F88,IF($O$7=2,Values!P88,Values!Z88))</f>
        <v>99</v>
      </c>
      <c r="G89" s="212">
        <f>IF($O$7=1,Values!G88,IF($O$7=2,Values!Q88,Values!AA88))</f>
        <v>101</v>
      </c>
      <c r="H89" s="212">
        <f>IF($O$7=1,Values!H88,IF($O$7=2,Values!R88,Values!AB88))</f>
        <v>96</v>
      </c>
      <c r="I89" s="213">
        <f>IF($O$7=1,Values!I88,IF($O$7=2,Values!S88,Values!AC88))</f>
        <v>60</v>
      </c>
      <c r="J89" s="21">
        <f>IF($O$7=1,Values!J88,IF($O$7=2,Values!T88,Values!AD88))</f>
        <v>96.6</v>
      </c>
      <c r="K89" s="21">
        <f>IF($O$7=1,Values!K88,IF($O$7=2,Values!U88,Values!AE88))</f>
        <v>91.285714285714292</v>
      </c>
      <c r="AA89" s="60"/>
      <c r="AB89" s="314">
        <v>0.80208333333333259</v>
      </c>
      <c r="AC89" s="282">
        <f t="shared" si="11"/>
        <v>87</v>
      </c>
      <c r="AD89" s="282">
        <f t="shared" si="12"/>
        <v>90</v>
      </c>
      <c r="AE89" s="282">
        <f t="shared" si="13"/>
        <v>106</v>
      </c>
      <c r="AF89" s="282">
        <f t="shared" si="14"/>
        <v>99</v>
      </c>
      <c r="AG89" s="282">
        <f t="shared" si="15"/>
        <v>101</v>
      </c>
      <c r="AH89" s="282">
        <f t="shared" si="16"/>
        <v>96</v>
      </c>
      <c r="AI89" s="282">
        <f t="shared" si="16"/>
        <v>60</v>
      </c>
      <c r="AJ89" s="315">
        <f t="shared" si="9"/>
        <v>96.6</v>
      </c>
      <c r="AK89" s="315">
        <f t="shared" si="10"/>
        <v>91.285714285714306</v>
      </c>
    </row>
    <row r="90" spans="2:37" x14ac:dyDescent="0.25">
      <c r="B90" s="43">
        <v>0.8125</v>
      </c>
      <c r="C90" s="211">
        <f>IF($O$7=1,Values!C89,IF($O$7=2,Values!M89,Values!W89))</f>
        <v>68</v>
      </c>
      <c r="D90" s="212">
        <f>IF($O$7=1,Values!D89,IF($O$7=2,Values!N89,Values!X89))</f>
        <v>113</v>
      </c>
      <c r="E90" s="212">
        <f>IF($O$7=1,Values!E89,IF($O$7=2,Values!O89,Values!Y89))</f>
        <v>91</v>
      </c>
      <c r="F90" s="212">
        <f>IF($O$7=1,Values!F89,IF($O$7=2,Values!P89,Values!Z89))</f>
        <v>88</v>
      </c>
      <c r="G90" s="212">
        <f>IF($O$7=1,Values!G89,IF($O$7=2,Values!Q89,Values!AA89))</f>
        <v>86</v>
      </c>
      <c r="H90" s="212">
        <f>IF($O$7=1,Values!H89,IF($O$7=2,Values!R89,Values!AB89))</f>
        <v>81</v>
      </c>
      <c r="I90" s="213">
        <f>IF($O$7=1,Values!I89,IF($O$7=2,Values!S89,Values!AC89))</f>
        <v>83</v>
      </c>
      <c r="J90" s="21">
        <f>IF($O$7=1,Values!J89,IF($O$7=2,Values!T89,Values!AD89))</f>
        <v>89.2</v>
      </c>
      <c r="K90" s="21">
        <f>IF($O$7=1,Values!K89,IF($O$7=2,Values!U89,Values!AE89))</f>
        <v>87.142857142857139</v>
      </c>
      <c r="AA90" s="60"/>
      <c r="AB90" s="314">
        <v>0.8125</v>
      </c>
      <c r="AC90" s="282">
        <f t="shared" si="11"/>
        <v>68</v>
      </c>
      <c r="AD90" s="282">
        <f t="shared" si="12"/>
        <v>113</v>
      </c>
      <c r="AE90" s="282">
        <f t="shared" si="13"/>
        <v>91</v>
      </c>
      <c r="AF90" s="282">
        <f t="shared" si="14"/>
        <v>88</v>
      </c>
      <c r="AG90" s="282">
        <f t="shared" si="15"/>
        <v>86</v>
      </c>
      <c r="AH90" s="282">
        <f t="shared" si="16"/>
        <v>81</v>
      </c>
      <c r="AI90" s="282">
        <f t="shared" si="16"/>
        <v>83</v>
      </c>
      <c r="AJ90" s="315">
        <f t="shared" si="9"/>
        <v>89.2</v>
      </c>
      <c r="AK90" s="315">
        <f t="shared" si="10"/>
        <v>87.142857142857096</v>
      </c>
    </row>
    <row r="91" spans="2:37" x14ac:dyDescent="0.25">
      <c r="B91" s="43">
        <v>0.82291666666666663</v>
      </c>
      <c r="C91" s="211">
        <f>IF($O$7=1,Values!C90,IF($O$7=2,Values!M90,Values!W90))</f>
        <v>63</v>
      </c>
      <c r="D91" s="212">
        <f>IF($O$7=1,Values!D90,IF($O$7=2,Values!N90,Values!X90))</f>
        <v>87</v>
      </c>
      <c r="E91" s="212">
        <f>IF($O$7=1,Values!E90,IF($O$7=2,Values!O90,Values!Y90))</f>
        <v>85</v>
      </c>
      <c r="F91" s="212">
        <f>IF($O$7=1,Values!F90,IF($O$7=2,Values!P90,Values!Z90))</f>
        <v>93</v>
      </c>
      <c r="G91" s="212">
        <f>IF($O$7=1,Values!G90,IF($O$7=2,Values!Q90,Values!AA90))</f>
        <v>106</v>
      </c>
      <c r="H91" s="212">
        <f>IF($O$7=1,Values!H90,IF($O$7=2,Values!R90,Values!AB90))</f>
        <v>68</v>
      </c>
      <c r="I91" s="213">
        <f>IF($O$7=1,Values!I90,IF($O$7=2,Values!S90,Values!AC90))</f>
        <v>65</v>
      </c>
      <c r="J91" s="21">
        <f>IF($O$7=1,Values!J90,IF($O$7=2,Values!T90,Values!AD90))</f>
        <v>86.8</v>
      </c>
      <c r="K91" s="21">
        <f>IF($O$7=1,Values!K90,IF($O$7=2,Values!U90,Values!AE90))</f>
        <v>81</v>
      </c>
      <c r="AA91" s="60"/>
      <c r="AB91" s="314">
        <v>0.82291666666666663</v>
      </c>
      <c r="AC91" s="282">
        <f t="shared" si="11"/>
        <v>63</v>
      </c>
      <c r="AD91" s="282">
        <f t="shared" si="12"/>
        <v>87</v>
      </c>
      <c r="AE91" s="282">
        <f t="shared" si="13"/>
        <v>85</v>
      </c>
      <c r="AF91" s="282">
        <f t="shared" si="14"/>
        <v>93</v>
      </c>
      <c r="AG91" s="282">
        <f t="shared" si="15"/>
        <v>106</v>
      </c>
      <c r="AH91" s="282">
        <f t="shared" si="16"/>
        <v>68</v>
      </c>
      <c r="AI91" s="282">
        <f t="shared" si="16"/>
        <v>65</v>
      </c>
      <c r="AJ91" s="315">
        <f t="shared" si="9"/>
        <v>86.8</v>
      </c>
      <c r="AK91" s="315">
        <f t="shared" si="10"/>
        <v>81</v>
      </c>
    </row>
    <row r="92" spans="2:37" x14ac:dyDescent="0.25">
      <c r="B92" s="43">
        <v>0.83333333333333337</v>
      </c>
      <c r="C92" s="211">
        <f>IF($O$7=1,Values!C91,IF($O$7=2,Values!M91,Values!W91))</f>
        <v>57</v>
      </c>
      <c r="D92" s="212">
        <f>IF($O$7=1,Values!D91,IF($O$7=2,Values!N91,Values!X91))</f>
        <v>81</v>
      </c>
      <c r="E92" s="212">
        <f>IF($O$7=1,Values!E91,IF($O$7=2,Values!O91,Values!Y91))</f>
        <v>75</v>
      </c>
      <c r="F92" s="212">
        <f>IF($O$7=1,Values!F91,IF($O$7=2,Values!P91,Values!Z91))</f>
        <v>67</v>
      </c>
      <c r="G92" s="212">
        <f>IF($O$7=1,Values!G91,IF($O$7=2,Values!Q91,Values!AA91))</f>
        <v>72</v>
      </c>
      <c r="H92" s="212">
        <f>IF($O$7=1,Values!H91,IF($O$7=2,Values!R91,Values!AB91))</f>
        <v>77</v>
      </c>
      <c r="I92" s="213">
        <f>IF($O$7=1,Values!I91,IF($O$7=2,Values!S91,Values!AC91))</f>
        <v>73</v>
      </c>
      <c r="J92" s="21">
        <f>IF($O$7=1,Values!J91,IF($O$7=2,Values!T91,Values!AD91))</f>
        <v>70.400000000000006</v>
      </c>
      <c r="K92" s="21">
        <f>IF($O$7=1,Values!K91,IF($O$7=2,Values!U91,Values!AE91))</f>
        <v>71.714285714285708</v>
      </c>
      <c r="AA92" s="60"/>
      <c r="AB92" s="314">
        <v>0.83333333333333337</v>
      </c>
      <c r="AC92" s="282">
        <f t="shared" si="11"/>
        <v>57</v>
      </c>
      <c r="AD92" s="282">
        <f t="shared" si="12"/>
        <v>81</v>
      </c>
      <c r="AE92" s="282">
        <f t="shared" si="13"/>
        <v>75</v>
      </c>
      <c r="AF92" s="282">
        <f t="shared" si="14"/>
        <v>67</v>
      </c>
      <c r="AG92" s="282">
        <f t="shared" si="15"/>
        <v>72</v>
      </c>
      <c r="AH92" s="282">
        <f t="shared" si="16"/>
        <v>77</v>
      </c>
      <c r="AI92" s="282">
        <f t="shared" si="16"/>
        <v>73</v>
      </c>
      <c r="AJ92" s="315">
        <f t="shared" si="9"/>
        <v>70.400000000000006</v>
      </c>
      <c r="AK92" s="315">
        <f t="shared" si="10"/>
        <v>71.714285714285694</v>
      </c>
    </row>
    <row r="93" spans="2:37" x14ac:dyDescent="0.25">
      <c r="B93" s="43">
        <v>0.84375</v>
      </c>
      <c r="C93" s="211">
        <f>IF($O$7=1,Values!C92,IF($O$7=2,Values!M92,Values!W92))</f>
        <v>66</v>
      </c>
      <c r="D93" s="212">
        <f>IF($O$7=1,Values!D92,IF($O$7=2,Values!N92,Values!X92))</f>
        <v>100</v>
      </c>
      <c r="E93" s="212">
        <f>IF($O$7=1,Values!E92,IF($O$7=2,Values!O92,Values!Y92))</f>
        <v>83</v>
      </c>
      <c r="F93" s="212">
        <f>IF($O$7=1,Values!F92,IF($O$7=2,Values!P92,Values!Z92))</f>
        <v>72</v>
      </c>
      <c r="G93" s="212">
        <f>IF($O$7=1,Values!G92,IF($O$7=2,Values!Q92,Values!AA92))</f>
        <v>65</v>
      </c>
      <c r="H93" s="212">
        <f>IF($O$7=1,Values!H92,IF($O$7=2,Values!R92,Values!AB92))</f>
        <v>59</v>
      </c>
      <c r="I93" s="213">
        <f>IF($O$7=1,Values!I92,IF($O$7=2,Values!S92,Values!AC92))</f>
        <v>57</v>
      </c>
      <c r="J93" s="21">
        <f>IF($O$7=1,Values!J92,IF($O$7=2,Values!T92,Values!AD92))</f>
        <v>77.2</v>
      </c>
      <c r="K93" s="21">
        <f>IF($O$7=1,Values!K92,IF($O$7=2,Values!U92,Values!AE92))</f>
        <v>71.714285714285708</v>
      </c>
      <c r="AA93" s="60"/>
      <c r="AB93" s="314">
        <v>0.84375</v>
      </c>
      <c r="AC93" s="282">
        <f t="shared" si="11"/>
        <v>66</v>
      </c>
      <c r="AD93" s="282">
        <f t="shared" si="12"/>
        <v>100</v>
      </c>
      <c r="AE93" s="282">
        <f t="shared" si="13"/>
        <v>83</v>
      </c>
      <c r="AF93" s="282">
        <f t="shared" si="14"/>
        <v>72</v>
      </c>
      <c r="AG93" s="282">
        <f t="shared" si="15"/>
        <v>65</v>
      </c>
      <c r="AH93" s="282">
        <f t="shared" si="16"/>
        <v>59</v>
      </c>
      <c r="AI93" s="282">
        <f t="shared" si="16"/>
        <v>57</v>
      </c>
      <c r="AJ93" s="315">
        <f t="shared" si="9"/>
        <v>77.2</v>
      </c>
      <c r="AK93" s="315">
        <f t="shared" si="10"/>
        <v>71.714285714285694</v>
      </c>
    </row>
    <row r="94" spans="2:37" x14ac:dyDescent="0.25">
      <c r="B94" s="43">
        <v>0.85416666666666663</v>
      </c>
      <c r="C94" s="211">
        <f>IF($O$7=1,Values!C93,IF($O$7=2,Values!M93,Values!W93))</f>
        <v>43</v>
      </c>
      <c r="D94" s="212">
        <f>IF($O$7=1,Values!D93,IF($O$7=2,Values!N93,Values!X93))</f>
        <v>67</v>
      </c>
      <c r="E94" s="212">
        <f>IF($O$7=1,Values!E93,IF($O$7=2,Values!O93,Values!Y93))</f>
        <v>77</v>
      </c>
      <c r="F94" s="212">
        <f>IF($O$7=1,Values!F93,IF($O$7=2,Values!P93,Values!Z93))</f>
        <v>67</v>
      </c>
      <c r="G94" s="212">
        <f>IF($O$7=1,Values!G93,IF($O$7=2,Values!Q93,Values!AA93))</f>
        <v>63</v>
      </c>
      <c r="H94" s="212">
        <f>IF($O$7=1,Values!H93,IF($O$7=2,Values!R93,Values!AB93))</f>
        <v>44</v>
      </c>
      <c r="I94" s="213">
        <f>IF($O$7=1,Values!I93,IF($O$7=2,Values!S93,Values!AC93))</f>
        <v>61</v>
      </c>
      <c r="J94" s="21">
        <f>IF($O$7=1,Values!J93,IF($O$7=2,Values!T93,Values!AD93))</f>
        <v>63.4</v>
      </c>
      <c r="K94" s="21">
        <f>IF($O$7=1,Values!K93,IF($O$7=2,Values!U93,Values!AE93))</f>
        <v>60.285714285714285</v>
      </c>
      <c r="AA94" s="60"/>
      <c r="AB94" s="314">
        <v>0.85416666666666663</v>
      </c>
      <c r="AC94" s="282">
        <f t="shared" si="11"/>
        <v>43</v>
      </c>
      <c r="AD94" s="282">
        <f t="shared" si="12"/>
        <v>67</v>
      </c>
      <c r="AE94" s="282">
        <f t="shared" si="13"/>
        <v>77</v>
      </c>
      <c r="AF94" s="282">
        <f t="shared" si="14"/>
        <v>67</v>
      </c>
      <c r="AG94" s="282">
        <f t="shared" si="15"/>
        <v>63</v>
      </c>
      <c r="AH94" s="282">
        <f t="shared" si="16"/>
        <v>44</v>
      </c>
      <c r="AI94" s="282">
        <f t="shared" si="16"/>
        <v>61</v>
      </c>
      <c r="AJ94" s="315">
        <f t="shared" si="9"/>
        <v>63.4</v>
      </c>
      <c r="AK94" s="315">
        <f t="shared" si="10"/>
        <v>60.285714285714299</v>
      </c>
    </row>
    <row r="95" spans="2:37" x14ac:dyDescent="0.25">
      <c r="B95" s="43">
        <v>0.86458333333333337</v>
      </c>
      <c r="C95" s="211">
        <f>IF($O$7=1,Values!C94,IF($O$7=2,Values!M94,Values!W94))</f>
        <v>57</v>
      </c>
      <c r="D95" s="212">
        <f>IF($O$7=1,Values!D94,IF($O$7=2,Values!N94,Values!X94))</f>
        <v>57</v>
      </c>
      <c r="E95" s="212">
        <f>IF($O$7=1,Values!E94,IF($O$7=2,Values!O94,Values!Y94))</f>
        <v>63</v>
      </c>
      <c r="F95" s="212">
        <f>IF($O$7=1,Values!F94,IF($O$7=2,Values!P94,Values!Z94))</f>
        <v>61</v>
      </c>
      <c r="G95" s="212">
        <f>IF($O$7=1,Values!G94,IF($O$7=2,Values!Q94,Values!AA94))</f>
        <v>52</v>
      </c>
      <c r="H95" s="212">
        <f>IF($O$7=1,Values!H94,IF($O$7=2,Values!R94,Values!AB94))</f>
        <v>30</v>
      </c>
      <c r="I95" s="213">
        <f>IF($O$7=1,Values!I94,IF($O$7=2,Values!S94,Values!AC94))</f>
        <v>46</v>
      </c>
      <c r="J95" s="21">
        <f>IF($O$7=1,Values!J94,IF($O$7=2,Values!T94,Values!AD94))</f>
        <v>58</v>
      </c>
      <c r="K95" s="21">
        <f>IF($O$7=1,Values!K94,IF($O$7=2,Values!U94,Values!AE94))</f>
        <v>52.285714285714285</v>
      </c>
      <c r="AA95" s="60"/>
      <c r="AB95" s="314">
        <v>0.86458333333333337</v>
      </c>
      <c r="AC95" s="282">
        <f t="shared" si="11"/>
        <v>57</v>
      </c>
      <c r="AD95" s="282">
        <f t="shared" si="12"/>
        <v>57</v>
      </c>
      <c r="AE95" s="282">
        <f t="shared" si="13"/>
        <v>63</v>
      </c>
      <c r="AF95" s="282">
        <f t="shared" si="14"/>
        <v>61</v>
      </c>
      <c r="AG95" s="282">
        <f t="shared" si="15"/>
        <v>52</v>
      </c>
      <c r="AH95" s="282">
        <f t="shared" si="16"/>
        <v>30</v>
      </c>
      <c r="AI95" s="282">
        <f t="shared" si="16"/>
        <v>46</v>
      </c>
      <c r="AJ95" s="315">
        <f t="shared" si="9"/>
        <v>58</v>
      </c>
      <c r="AK95" s="315">
        <f t="shared" si="10"/>
        <v>52.285714285714299</v>
      </c>
    </row>
    <row r="96" spans="2:37" x14ac:dyDescent="0.25">
      <c r="B96" s="43">
        <v>0.875</v>
      </c>
      <c r="C96" s="211">
        <f>IF($O$7=1,Values!C95,IF($O$7=2,Values!M95,Values!W95))</f>
        <v>42</v>
      </c>
      <c r="D96" s="212">
        <f>IF($O$7=1,Values!D95,IF($O$7=2,Values!N95,Values!X95))</f>
        <v>49</v>
      </c>
      <c r="E96" s="212">
        <f>IF($O$7=1,Values!E95,IF($O$7=2,Values!O95,Values!Y95))</f>
        <v>60</v>
      </c>
      <c r="F96" s="212">
        <f>IF($O$7=1,Values!F95,IF($O$7=2,Values!P95,Values!Z95))</f>
        <v>52</v>
      </c>
      <c r="G96" s="212">
        <f>IF($O$7=1,Values!G95,IF($O$7=2,Values!Q95,Values!AA95))</f>
        <v>57</v>
      </c>
      <c r="H96" s="212">
        <f>IF($O$7=1,Values!H95,IF($O$7=2,Values!R95,Values!AB95))</f>
        <v>40</v>
      </c>
      <c r="I96" s="213">
        <f>IF($O$7=1,Values!I95,IF($O$7=2,Values!S95,Values!AC95))</f>
        <v>39</v>
      </c>
      <c r="J96" s="21">
        <f>IF($O$7=1,Values!J95,IF($O$7=2,Values!T95,Values!AD95))</f>
        <v>52</v>
      </c>
      <c r="K96" s="21">
        <f>IF($O$7=1,Values!K95,IF($O$7=2,Values!U95,Values!AE95))</f>
        <v>48.428571428571431</v>
      </c>
      <c r="AA96" s="60"/>
      <c r="AB96" s="314">
        <v>0.875</v>
      </c>
      <c r="AC96" s="282">
        <f t="shared" si="11"/>
        <v>42</v>
      </c>
      <c r="AD96" s="282">
        <f t="shared" si="12"/>
        <v>49</v>
      </c>
      <c r="AE96" s="282">
        <f t="shared" si="13"/>
        <v>60</v>
      </c>
      <c r="AF96" s="282">
        <f t="shared" si="14"/>
        <v>52</v>
      </c>
      <c r="AG96" s="282">
        <f t="shared" si="15"/>
        <v>57</v>
      </c>
      <c r="AH96" s="282">
        <f t="shared" si="16"/>
        <v>40</v>
      </c>
      <c r="AI96" s="282">
        <f t="shared" si="16"/>
        <v>39</v>
      </c>
      <c r="AJ96" s="315">
        <f t="shared" si="9"/>
        <v>52</v>
      </c>
      <c r="AK96" s="315">
        <f t="shared" si="10"/>
        <v>48.428571428571402</v>
      </c>
    </row>
    <row r="97" spans="2:37" x14ac:dyDescent="0.25">
      <c r="B97" s="43">
        <v>0.88541666666666663</v>
      </c>
      <c r="C97" s="211">
        <f>IF($O$7=1,Values!C96,IF($O$7=2,Values!M96,Values!W96))</f>
        <v>45</v>
      </c>
      <c r="D97" s="212">
        <f>IF($O$7=1,Values!D96,IF($O$7=2,Values!N96,Values!X96))</f>
        <v>44</v>
      </c>
      <c r="E97" s="212">
        <f>IF($O$7=1,Values!E96,IF($O$7=2,Values!O96,Values!Y96))</f>
        <v>48</v>
      </c>
      <c r="F97" s="212">
        <f>IF($O$7=1,Values!F96,IF($O$7=2,Values!P96,Values!Z96))</f>
        <v>44</v>
      </c>
      <c r="G97" s="212">
        <f>IF($O$7=1,Values!G96,IF($O$7=2,Values!Q96,Values!AA96))</f>
        <v>54</v>
      </c>
      <c r="H97" s="212">
        <f>IF($O$7=1,Values!H96,IF($O$7=2,Values!R96,Values!AB96))</f>
        <v>55</v>
      </c>
      <c r="I97" s="213">
        <f>IF($O$7=1,Values!I96,IF($O$7=2,Values!S96,Values!AC96))</f>
        <v>38</v>
      </c>
      <c r="J97" s="21">
        <f>IF($O$7=1,Values!J96,IF($O$7=2,Values!T96,Values!AD96))</f>
        <v>47</v>
      </c>
      <c r="K97" s="21">
        <f>IF($O$7=1,Values!K96,IF($O$7=2,Values!U96,Values!AE96))</f>
        <v>46.857142857142854</v>
      </c>
      <c r="AA97" s="60"/>
      <c r="AB97" s="314">
        <v>0.88541666666666663</v>
      </c>
      <c r="AC97" s="282">
        <f t="shared" si="11"/>
        <v>45</v>
      </c>
      <c r="AD97" s="282">
        <f t="shared" si="12"/>
        <v>44</v>
      </c>
      <c r="AE97" s="282">
        <f t="shared" si="13"/>
        <v>48</v>
      </c>
      <c r="AF97" s="282">
        <f t="shared" si="14"/>
        <v>44</v>
      </c>
      <c r="AG97" s="282">
        <f t="shared" si="15"/>
        <v>54</v>
      </c>
      <c r="AH97" s="282">
        <f t="shared" si="16"/>
        <v>55</v>
      </c>
      <c r="AI97" s="282">
        <f t="shared" si="16"/>
        <v>38</v>
      </c>
      <c r="AJ97" s="315">
        <f t="shared" si="9"/>
        <v>47</v>
      </c>
      <c r="AK97" s="315">
        <f t="shared" si="10"/>
        <v>46.857142857142897</v>
      </c>
    </row>
    <row r="98" spans="2:37" x14ac:dyDescent="0.25">
      <c r="B98" s="43">
        <v>0.89583333333333337</v>
      </c>
      <c r="C98" s="211">
        <f>IF($O$7=1,Values!C97,IF($O$7=2,Values!M97,Values!W97))</f>
        <v>40</v>
      </c>
      <c r="D98" s="212">
        <f>IF($O$7=1,Values!D97,IF($O$7=2,Values!N97,Values!X97))</f>
        <v>39</v>
      </c>
      <c r="E98" s="212">
        <f>IF($O$7=1,Values!E97,IF($O$7=2,Values!O97,Values!Y97))</f>
        <v>40</v>
      </c>
      <c r="F98" s="212">
        <f>IF($O$7=1,Values!F97,IF($O$7=2,Values!P97,Values!Z97))</f>
        <v>43</v>
      </c>
      <c r="G98" s="212">
        <f>IF($O$7=1,Values!G97,IF($O$7=2,Values!Q97,Values!AA97))</f>
        <v>43</v>
      </c>
      <c r="H98" s="212">
        <f>IF($O$7=1,Values!H97,IF($O$7=2,Values!R97,Values!AB97))</f>
        <v>48</v>
      </c>
      <c r="I98" s="213">
        <f>IF($O$7=1,Values!I97,IF($O$7=2,Values!S97,Values!AC97))</f>
        <v>38</v>
      </c>
      <c r="J98" s="21">
        <f>IF($O$7=1,Values!J97,IF($O$7=2,Values!T97,Values!AD97))</f>
        <v>41</v>
      </c>
      <c r="K98" s="21">
        <f>IF($O$7=1,Values!K97,IF($O$7=2,Values!U97,Values!AE97))</f>
        <v>41.571428571428569</v>
      </c>
      <c r="AA98" s="60"/>
      <c r="AB98" s="314">
        <v>0.89583333333333337</v>
      </c>
      <c r="AC98" s="282">
        <f t="shared" si="11"/>
        <v>40</v>
      </c>
      <c r="AD98" s="282">
        <f t="shared" si="12"/>
        <v>39</v>
      </c>
      <c r="AE98" s="282">
        <f t="shared" si="13"/>
        <v>40</v>
      </c>
      <c r="AF98" s="282">
        <f t="shared" si="14"/>
        <v>43</v>
      </c>
      <c r="AG98" s="282">
        <f t="shared" si="15"/>
        <v>43</v>
      </c>
      <c r="AH98" s="282">
        <f t="shared" si="16"/>
        <v>48</v>
      </c>
      <c r="AI98" s="282">
        <f t="shared" si="16"/>
        <v>38</v>
      </c>
      <c r="AJ98" s="315">
        <f t="shared" si="9"/>
        <v>41</v>
      </c>
      <c r="AK98" s="315">
        <f t="shared" si="10"/>
        <v>41.571428571428598</v>
      </c>
    </row>
    <row r="99" spans="2:37" x14ac:dyDescent="0.25">
      <c r="B99" s="43">
        <v>0.90625</v>
      </c>
      <c r="C99" s="211">
        <f>IF($O$7=1,Values!C98,IF($O$7=2,Values!M98,Values!W98))</f>
        <v>43</v>
      </c>
      <c r="D99" s="212">
        <f>IF($O$7=1,Values!D98,IF($O$7=2,Values!N98,Values!X98))</f>
        <v>30</v>
      </c>
      <c r="E99" s="212">
        <f>IF($O$7=1,Values!E98,IF($O$7=2,Values!O98,Values!Y98))</f>
        <v>38</v>
      </c>
      <c r="F99" s="212">
        <f>IF($O$7=1,Values!F98,IF($O$7=2,Values!P98,Values!Z98))</f>
        <v>55</v>
      </c>
      <c r="G99" s="212">
        <f>IF($O$7=1,Values!G98,IF($O$7=2,Values!Q98,Values!AA98))</f>
        <v>36</v>
      </c>
      <c r="H99" s="212">
        <f>IF($O$7=1,Values!H98,IF($O$7=2,Values!R98,Values!AB98))</f>
        <v>48</v>
      </c>
      <c r="I99" s="213">
        <f>IF($O$7=1,Values!I98,IF($O$7=2,Values!S98,Values!AC98))</f>
        <v>34</v>
      </c>
      <c r="J99" s="21">
        <f>IF($O$7=1,Values!J98,IF($O$7=2,Values!T98,Values!AD98))</f>
        <v>40.4</v>
      </c>
      <c r="K99" s="21">
        <f>IF($O$7=1,Values!K98,IF($O$7=2,Values!U98,Values!AE98))</f>
        <v>40.571428571428569</v>
      </c>
      <c r="AA99" s="60"/>
      <c r="AB99" s="314">
        <v>0.90625</v>
      </c>
      <c r="AC99" s="282">
        <f t="shared" si="11"/>
        <v>43</v>
      </c>
      <c r="AD99" s="282">
        <f t="shared" si="12"/>
        <v>30</v>
      </c>
      <c r="AE99" s="282">
        <f t="shared" si="13"/>
        <v>38</v>
      </c>
      <c r="AF99" s="282">
        <f t="shared" si="14"/>
        <v>55</v>
      </c>
      <c r="AG99" s="282">
        <f t="shared" si="15"/>
        <v>36</v>
      </c>
      <c r="AH99" s="282">
        <f t="shared" si="16"/>
        <v>48</v>
      </c>
      <c r="AI99" s="282">
        <f t="shared" si="16"/>
        <v>34</v>
      </c>
      <c r="AJ99" s="315">
        <f t="shared" si="9"/>
        <v>40.4</v>
      </c>
      <c r="AK99" s="315">
        <f t="shared" si="10"/>
        <v>40.571428571428598</v>
      </c>
    </row>
    <row r="100" spans="2:37" x14ac:dyDescent="0.25">
      <c r="B100" s="43">
        <v>0.91666666666666663</v>
      </c>
      <c r="C100" s="211">
        <f>IF($O$7=1,Values!C99,IF($O$7=2,Values!M99,Values!W99))</f>
        <v>36</v>
      </c>
      <c r="D100" s="212">
        <f>IF($O$7=1,Values!D99,IF($O$7=2,Values!N99,Values!X99))</f>
        <v>32</v>
      </c>
      <c r="E100" s="212">
        <f>IF($O$7=1,Values!E99,IF($O$7=2,Values!O99,Values!Y99))</f>
        <v>48</v>
      </c>
      <c r="F100" s="212">
        <f>IF($O$7=1,Values!F99,IF($O$7=2,Values!P99,Values!Z99))</f>
        <v>37</v>
      </c>
      <c r="G100" s="212">
        <f>IF($O$7=1,Values!G99,IF($O$7=2,Values!Q99,Values!AA99))</f>
        <v>46</v>
      </c>
      <c r="H100" s="212">
        <f>IF($O$7=1,Values!H99,IF($O$7=2,Values!R99,Values!AB99))</f>
        <v>46</v>
      </c>
      <c r="I100" s="213">
        <f>IF($O$7=1,Values!I99,IF($O$7=2,Values!S99,Values!AC99))</f>
        <v>25</v>
      </c>
      <c r="J100" s="21">
        <f>IF($O$7=1,Values!J99,IF($O$7=2,Values!T99,Values!AD99))</f>
        <v>39.799999999999997</v>
      </c>
      <c r="K100" s="21">
        <f>IF($O$7=1,Values!K99,IF($O$7=2,Values!U99,Values!AE99))</f>
        <v>38.571428571428569</v>
      </c>
      <c r="AA100" s="60"/>
      <c r="AB100" s="314">
        <v>0.91666666666666663</v>
      </c>
      <c r="AC100" s="282">
        <f t="shared" si="11"/>
        <v>36</v>
      </c>
      <c r="AD100" s="282">
        <f t="shared" si="12"/>
        <v>32</v>
      </c>
      <c r="AE100" s="282">
        <f t="shared" si="13"/>
        <v>48</v>
      </c>
      <c r="AF100" s="282">
        <f t="shared" si="14"/>
        <v>37</v>
      </c>
      <c r="AG100" s="282">
        <f t="shared" si="15"/>
        <v>46</v>
      </c>
      <c r="AH100" s="282">
        <f t="shared" si="16"/>
        <v>46</v>
      </c>
      <c r="AI100" s="282">
        <f t="shared" si="16"/>
        <v>25</v>
      </c>
      <c r="AJ100" s="315">
        <f t="shared" si="9"/>
        <v>39.799999999999997</v>
      </c>
      <c r="AK100" s="315">
        <f t="shared" si="10"/>
        <v>38.571428571428598</v>
      </c>
    </row>
    <row r="101" spans="2:37" x14ac:dyDescent="0.25">
      <c r="B101" s="43">
        <v>0.92708333333333337</v>
      </c>
      <c r="C101" s="211">
        <f>IF($O$7=1,Values!C100,IF($O$7=2,Values!M100,Values!W100))</f>
        <v>25</v>
      </c>
      <c r="D101" s="212">
        <f>IF($O$7=1,Values!D100,IF($O$7=2,Values!N100,Values!X100))</f>
        <v>39</v>
      </c>
      <c r="E101" s="212">
        <f>IF($O$7=1,Values!E100,IF($O$7=2,Values!O100,Values!Y100))</f>
        <v>42</v>
      </c>
      <c r="F101" s="212">
        <f>IF($O$7=1,Values!F100,IF($O$7=2,Values!P100,Values!Z100))</f>
        <v>41</v>
      </c>
      <c r="G101" s="212">
        <f>IF($O$7=1,Values!G100,IF($O$7=2,Values!Q100,Values!AA100))</f>
        <v>42</v>
      </c>
      <c r="H101" s="212">
        <f>IF($O$7=1,Values!H100,IF($O$7=2,Values!R100,Values!AB100))</f>
        <v>48</v>
      </c>
      <c r="I101" s="213">
        <f>IF($O$7=1,Values!I100,IF($O$7=2,Values!S100,Values!AC100))</f>
        <v>36</v>
      </c>
      <c r="J101" s="21">
        <f>IF($O$7=1,Values!J100,IF($O$7=2,Values!T100,Values!AD100))</f>
        <v>37.799999999999997</v>
      </c>
      <c r="K101" s="21">
        <f>IF($O$7=1,Values!K100,IF($O$7=2,Values!U100,Values!AE100))</f>
        <v>39</v>
      </c>
      <c r="AA101" s="60"/>
      <c r="AB101" s="314">
        <v>0.92708333333333337</v>
      </c>
      <c r="AC101" s="282">
        <f t="shared" si="11"/>
        <v>25</v>
      </c>
      <c r="AD101" s="282">
        <f t="shared" si="12"/>
        <v>39</v>
      </c>
      <c r="AE101" s="282">
        <f t="shared" si="13"/>
        <v>42</v>
      </c>
      <c r="AF101" s="282">
        <f t="shared" si="14"/>
        <v>41</v>
      </c>
      <c r="AG101" s="282">
        <f t="shared" si="15"/>
        <v>42</v>
      </c>
      <c r="AH101" s="282">
        <f t="shared" si="16"/>
        <v>48</v>
      </c>
      <c r="AI101" s="282">
        <f t="shared" si="16"/>
        <v>36</v>
      </c>
      <c r="AJ101" s="315">
        <f t="shared" si="9"/>
        <v>37.799999999999997</v>
      </c>
      <c r="AK101" s="315">
        <f t="shared" si="10"/>
        <v>39</v>
      </c>
    </row>
    <row r="102" spans="2:37" x14ac:dyDescent="0.25">
      <c r="B102" s="43">
        <v>0.9375</v>
      </c>
      <c r="C102" s="211">
        <f>IF($O$7=1,Values!C101,IF($O$7=2,Values!M101,Values!W101))</f>
        <v>19</v>
      </c>
      <c r="D102" s="212">
        <f>IF($O$7=1,Values!D101,IF($O$7=2,Values!N101,Values!X101))</f>
        <v>16</v>
      </c>
      <c r="E102" s="212">
        <f>IF($O$7=1,Values!E101,IF($O$7=2,Values!O101,Values!Y101))</f>
        <v>24</v>
      </c>
      <c r="F102" s="212">
        <f>IF($O$7=1,Values!F101,IF($O$7=2,Values!P101,Values!Z101))</f>
        <v>34</v>
      </c>
      <c r="G102" s="212">
        <f>IF($O$7=1,Values!G101,IF($O$7=2,Values!Q101,Values!AA101))</f>
        <v>28</v>
      </c>
      <c r="H102" s="212">
        <f>IF($O$7=1,Values!H101,IF($O$7=2,Values!R101,Values!AB101))</f>
        <v>40</v>
      </c>
      <c r="I102" s="213">
        <f>IF($O$7=1,Values!I101,IF($O$7=2,Values!S101,Values!AC101))</f>
        <v>23</v>
      </c>
      <c r="J102" s="21">
        <f>IF($O$7=1,Values!J101,IF($O$7=2,Values!T101,Values!AD101))</f>
        <v>24.2</v>
      </c>
      <c r="K102" s="21">
        <f>IF($O$7=1,Values!K101,IF($O$7=2,Values!U101,Values!AE101))</f>
        <v>26.285714285714285</v>
      </c>
      <c r="AA102" s="60"/>
      <c r="AB102" s="314">
        <v>0.9375</v>
      </c>
      <c r="AC102" s="282">
        <f t="shared" si="11"/>
        <v>19</v>
      </c>
      <c r="AD102" s="282">
        <f t="shared" si="12"/>
        <v>16</v>
      </c>
      <c r="AE102" s="282">
        <f t="shared" si="13"/>
        <v>24</v>
      </c>
      <c r="AF102" s="282">
        <f t="shared" si="14"/>
        <v>34</v>
      </c>
      <c r="AG102" s="282">
        <f t="shared" si="15"/>
        <v>28</v>
      </c>
      <c r="AH102" s="282">
        <f t="shared" si="16"/>
        <v>40</v>
      </c>
      <c r="AI102" s="282">
        <f t="shared" si="16"/>
        <v>23</v>
      </c>
      <c r="AJ102" s="315">
        <f t="shared" si="9"/>
        <v>24.2</v>
      </c>
      <c r="AK102" s="315">
        <f t="shared" si="10"/>
        <v>26.285714285714299</v>
      </c>
    </row>
    <row r="103" spans="2:37" x14ac:dyDescent="0.25">
      <c r="B103" s="43">
        <v>0.94791666666666663</v>
      </c>
      <c r="C103" s="211">
        <f>IF($O$7=1,Values!C102,IF($O$7=2,Values!M102,Values!W102))</f>
        <v>15</v>
      </c>
      <c r="D103" s="212">
        <f>IF($O$7=1,Values!D102,IF($O$7=2,Values!N102,Values!X102))</f>
        <v>20</v>
      </c>
      <c r="E103" s="212">
        <f>IF($O$7=1,Values!E102,IF($O$7=2,Values!O102,Values!Y102))</f>
        <v>12</v>
      </c>
      <c r="F103" s="212">
        <f>IF($O$7=1,Values!F102,IF($O$7=2,Values!P102,Values!Z102))</f>
        <v>30</v>
      </c>
      <c r="G103" s="212">
        <f>IF($O$7=1,Values!G102,IF($O$7=2,Values!Q102,Values!AA102))</f>
        <v>35</v>
      </c>
      <c r="H103" s="212">
        <f>IF($O$7=1,Values!H102,IF($O$7=2,Values!R102,Values!AB102))</f>
        <v>20</v>
      </c>
      <c r="I103" s="213">
        <f>IF($O$7=1,Values!I102,IF($O$7=2,Values!S102,Values!AC102))</f>
        <v>16</v>
      </c>
      <c r="J103" s="21">
        <f>IF($O$7=1,Values!J102,IF($O$7=2,Values!T102,Values!AD102))</f>
        <v>22.4</v>
      </c>
      <c r="K103" s="21">
        <f>IF($O$7=1,Values!K102,IF($O$7=2,Values!U102,Values!AE102))</f>
        <v>21.142857142857142</v>
      </c>
      <c r="AA103" s="60"/>
      <c r="AB103" s="314">
        <v>0.94791666666666663</v>
      </c>
      <c r="AC103" s="282">
        <f t="shared" si="11"/>
        <v>15</v>
      </c>
      <c r="AD103" s="282">
        <f t="shared" si="12"/>
        <v>20</v>
      </c>
      <c r="AE103" s="282">
        <f t="shared" si="13"/>
        <v>12</v>
      </c>
      <c r="AF103" s="282">
        <f t="shared" si="14"/>
        <v>30</v>
      </c>
      <c r="AG103" s="282">
        <f t="shared" si="15"/>
        <v>35</v>
      </c>
      <c r="AH103" s="282">
        <f t="shared" si="16"/>
        <v>20</v>
      </c>
      <c r="AI103" s="282">
        <f t="shared" si="16"/>
        <v>16</v>
      </c>
      <c r="AJ103" s="315">
        <f t="shared" si="9"/>
        <v>22.4</v>
      </c>
      <c r="AK103" s="315">
        <f t="shared" si="10"/>
        <v>21.1428571428571</v>
      </c>
    </row>
    <row r="104" spans="2:37" x14ac:dyDescent="0.25">
      <c r="B104" s="43">
        <v>0.95833333333333337</v>
      </c>
      <c r="C104" s="211">
        <f>IF($O$7=1,Values!C103,IF($O$7=2,Values!M103,Values!W103))</f>
        <v>26</v>
      </c>
      <c r="D104" s="212">
        <f>IF($O$7=1,Values!D103,IF($O$7=2,Values!N103,Values!X103))</f>
        <v>28</v>
      </c>
      <c r="E104" s="212">
        <f>IF($O$7=1,Values!E103,IF($O$7=2,Values!O103,Values!Y103))</f>
        <v>23</v>
      </c>
      <c r="F104" s="212">
        <f>IF($O$7=1,Values!F103,IF($O$7=2,Values!P103,Values!Z103))</f>
        <v>25</v>
      </c>
      <c r="G104" s="212">
        <f>IF($O$7=1,Values!G103,IF($O$7=2,Values!Q103,Values!AA103))</f>
        <v>37</v>
      </c>
      <c r="H104" s="212">
        <f>IF($O$7=1,Values!H103,IF($O$7=2,Values!R103,Values!AB103))</f>
        <v>30</v>
      </c>
      <c r="I104" s="213">
        <f>IF($O$7=1,Values!I103,IF($O$7=2,Values!S103,Values!AC103))</f>
        <v>20</v>
      </c>
      <c r="J104" s="21">
        <f>IF($O$7=1,Values!J103,IF($O$7=2,Values!T103,Values!AD103))</f>
        <v>27.8</v>
      </c>
      <c r="K104" s="21">
        <f>IF($O$7=1,Values!K103,IF($O$7=2,Values!U103,Values!AE103))</f>
        <v>27</v>
      </c>
      <c r="AA104" s="60"/>
      <c r="AB104" s="314">
        <v>0.95833333333333337</v>
      </c>
      <c r="AC104" s="282">
        <f t="shared" si="11"/>
        <v>26</v>
      </c>
      <c r="AD104" s="282">
        <f t="shared" si="12"/>
        <v>28</v>
      </c>
      <c r="AE104" s="282">
        <f t="shared" si="13"/>
        <v>23</v>
      </c>
      <c r="AF104" s="282">
        <f t="shared" si="14"/>
        <v>25</v>
      </c>
      <c r="AG104" s="282">
        <f t="shared" si="15"/>
        <v>37</v>
      </c>
      <c r="AH104" s="282">
        <f t="shared" si="16"/>
        <v>30</v>
      </c>
      <c r="AI104" s="282">
        <f t="shared" si="16"/>
        <v>20</v>
      </c>
      <c r="AJ104" s="315">
        <f t="shared" si="9"/>
        <v>27.8</v>
      </c>
      <c r="AK104" s="315">
        <f t="shared" si="10"/>
        <v>27</v>
      </c>
    </row>
    <row r="105" spans="2:37" x14ac:dyDescent="0.25">
      <c r="B105" s="43">
        <v>0.96875</v>
      </c>
      <c r="C105" s="211">
        <f>IF($O$7=1,Values!C104,IF($O$7=2,Values!M104,Values!W104))</f>
        <v>21</v>
      </c>
      <c r="D105" s="212">
        <f>IF($O$7=1,Values!D104,IF($O$7=2,Values!N104,Values!X104))</f>
        <v>24</v>
      </c>
      <c r="E105" s="212">
        <f>IF($O$7=1,Values!E104,IF($O$7=2,Values!O104,Values!Y104))</f>
        <v>24</v>
      </c>
      <c r="F105" s="212">
        <f>IF($O$7=1,Values!F104,IF($O$7=2,Values!P104,Values!Z104))</f>
        <v>19</v>
      </c>
      <c r="G105" s="212">
        <f>IF($O$7=1,Values!G104,IF($O$7=2,Values!Q104,Values!AA104))</f>
        <v>19</v>
      </c>
      <c r="H105" s="212">
        <f>IF($O$7=1,Values!H104,IF($O$7=2,Values!R104,Values!AB104))</f>
        <v>28</v>
      </c>
      <c r="I105" s="213">
        <f>IF($O$7=1,Values!I104,IF($O$7=2,Values!S104,Values!AC104))</f>
        <v>18</v>
      </c>
      <c r="J105" s="21">
        <f>IF($O$7=1,Values!J104,IF($O$7=2,Values!T104,Values!AD104))</f>
        <v>21.4</v>
      </c>
      <c r="K105" s="21">
        <f>IF($O$7=1,Values!K104,IF($O$7=2,Values!U104,Values!AE104))</f>
        <v>21.857142857142858</v>
      </c>
      <c r="AA105" s="60"/>
      <c r="AB105" s="314">
        <v>0.96875</v>
      </c>
      <c r="AC105" s="282">
        <f t="shared" si="11"/>
        <v>21</v>
      </c>
      <c r="AD105" s="282">
        <f t="shared" si="12"/>
        <v>24</v>
      </c>
      <c r="AE105" s="282">
        <f t="shared" si="13"/>
        <v>24</v>
      </c>
      <c r="AF105" s="282">
        <f t="shared" si="14"/>
        <v>19</v>
      </c>
      <c r="AG105" s="282">
        <f t="shared" si="15"/>
        <v>19</v>
      </c>
      <c r="AH105" s="282">
        <f t="shared" si="16"/>
        <v>28</v>
      </c>
      <c r="AI105" s="282">
        <f t="shared" si="16"/>
        <v>18</v>
      </c>
      <c r="AJ105" s="315">
        <f t="shared" si="9"/>
        <v>21.4</v>
      </c>
      <c r="AK105" s="315">
        <f t="shared" si="10"/>
        <v>21.8571428571429</v>
      </c>
    </row>
    <row r="106" spans="2:37" x14ac:dyDescent="0.25">
      <c r="B106" s="43">
        <v>0.97916666666666663</v>
      </c>
      <c r="C106" s="211">
        <f>IF($O$7=1,Values!C105,IF($O$7=2,Values!M105,Values!W105))</f>
        <v>14</v>
      </c>
      <c r="D106" s="212">
        <f>IF($O$7=1,Values!D105,IF($O$7=2,Values!N105,Values!X105))</f>
        <v>19</v>
      </c>
      <c r="E106" s="212">
        <f>IF($O$7=1,Values!E105,IF($O$7=2,Values!O105,Values!Y105))</f>
        <v>17</v>
      </c>
      <c r="F106" s="212">
        <f>IF($O$7=1,Values!F105,IF($O$7=2,Values!P105,Values!Z105))</f>
        <v>18</v>
      </c>
      <c r="G106" s="212">
        <f>IF($O$7=1,Values!G105,IF($O$7=2,Values!Q105,Values!AA105))</f>
        <v>19</v>
      </c>
      <c r="H106" s="212">
        <f>IF($O$7=1,Values!H105,IF($O$7=2,Values!R105,Values!AB105))</f>
        <v>28</v>
      </c>
      <c r="I106" s="213">
        <f>IF($O$7=1,Values!I105,IF($O$7=2,Values!S105,Values!AC105))</f>
        <v>12</v>
      </c>
      <c r="J106" s="21">
        <f>IF($O$7=1,Values!J105,IF($O$7=2,Values!T105,Values!AD105))</f>
        <v>17.399999999999999</v>
      </c>
      <c r="K106" s="21">
        <f>IF($O$7=1,Values!K105,IF($O$7=2,Values!U105,Values!AE105))</f>
        <v>18.142857142857142</v>
      </c>
      <c r="AA106" s="60"/>
      <c r="AB106" s="314">
        <v>0.97916666666666663</v>
      </c>
      <c r="AC106" s="282">
        <f t="shared" si="11"/>
        <v>14</v>
      </c>
      <c r="AD106" s="282">
        <f t="shared" si="12"/>
        <v>19</v>
      </c>
      <c r="AE106" s="282">
        <f t="shared" si="13"/>
        <v>17</v>
      </c>
      <c r="AF106" s="282">
        <f t="shared" si="14"/>
        <v>18</v>
      </c>
      <c r="AG106" s="282">
        <f t="shared" si="15"/>
        <v>19</v>
      </c>
      <c r="AH106" s="282">
        <f t="shared" si="16"/>
        <v>28</v>
      </c>
      <c r="AI106" s="282">
        <f t="shared" si="16"/>
        <v>12</v>
      </c>
      <c r="AJ106" s="315">
        <f t="shared" si="9"/>
        <v>17.399999999999999</v>
      </c>
      <c r="AK106" s="315">
        <f t="shared" si="10"/>
        <v>18.1428571428571</v>
      </c>
    </row>
    <row r="107" spans="2:37" x14ac:dyDescent="0.25">
      <c r="B107" s="43">
        <v>0.98958333333333337</v>
      </c>
      <c r="C107" s="211">
        <f>IF($O$7=1,Values!C106,IF($O$7=2,Values!M106,Values!W106))</f>
        <v>9</v>
      </c>
      <c r="D107" s="212">
        <f>IF($O$7=1,Values!D106,IF($O$7=2,Values!N106,Values!X106))</f>
        <v>10</v>
      </c>
      <c r="E107" s="212">
        <f>IF($O$7=1,Values!E106,IF($O$7=2,Values!O106,Values!Y106))</f>
        <v>16</v>
      </c>
      <c r="F107" s="212">
        <f>IF($O$7=1,Values!F106,IF($O$7=2,Values!P106,Values!Z106))</f>
        <v>15</v>
      </c>
      <c r="G107" s="212">
        <f>IF($O$7=1,Values!G106,IF($O$7=2,Values!Q106,Values!AA106))</f>
        <v>19</v>
      </c>
      <c r="H107" s="212">
        <f>IF($O$7=1,Values!H106,IF($O$7=2,Values!R106,Values!AB106))</f>
        <v>19</v>
      </c>
      <c r="I107" s="213">
        <f>IF($O$7=1,Values!I106,IF($O$7=2,Values!S106,Values!AC106))</f>
        <v>10</v>
      </c>
      <c r="J107" s="21">
        <f>IF($O$7=1,Values!J106,IF($O$7=2,Values!T106,Values!AD106))</f>
        <v>13.8</v>
      </c>
      <c r="K107" s="21">
        <f>IF($O$7=1,Values!K106,IF($O$7=2,Values!U106,Values!AE106))</f>
        <v>14</v>
      </c>
      <c r="AA107" s="60"/>
      <c r="AB107" s="314">
        <v>0.98958333333333337</v>
      </c>
      <c r="AC107" s="282">
        <f t="shared" si="11"/>
        <v>9</v>
      </c>
      <c r="AD107" s="282">
        <f t="shared" si="12"/>
        <v>10</v>
      </c>
      <c r="AE107" s="282">
        <f t="shared" si="13"/>
        <v>16</v>
      </c>
      <c r="AF107" s="282">
        <f t="shared" si="14"/>
        <v>15</v>
      </c>
      <c r="AG107" s="282">
        <f t="shared" si="15"/>
        <v>19</v>
      </c>
      <c r="AH107" s="282">
        <f t="shared" si="16"/>
        <v>19</v>
      </c>
      <c r="AI107" s="282">
        <f t="shared" si="16"/>
        <v>10</v>
      </c>
      <c r="AJ107" s="315">
        <f t="shared" si="9"/>
        <v>13.8</v>
      </c>
      <c r="AK107" s="315">
        <f t="shared" si="10"/>
        <v>14</v>
      </c>
    </row>
    <row r="108" spans="2:37" x14ac:dyDescent="0.25">
      <c r="B108" s="366" t="s">
        <v>35</v>
      </c>
      <c r="C108" s="367">
        <f>IF($O$7=1,Values!C107,IF($O$7=2,Values!M107,Values!W107))</f>
        <v>7303</v>
      </c>
      <c r="D108" s="368">
        <f>IF($O$7=1,Values!D107,IF($O$7=2,Values!N107,Values!X107))</f>
        <v>7542</v>
      </c>
      <c r="E108" s="368">
        <f>IF($O$7=1,Values!E107,IF($O$7=2,Values!O107,Values!Y107))</f>
        <v>7657</v>
      </c>
      <c r="F108" s="368">
        <f>IF($O$7=1,Values!F107,IF($O$7=2,Values!P107,Values!Z107))</f>
        <v>7702</v>
      </c>
      <c r="G108" s="368">
        <f>IF($O$7=1,Values!G107,IF($O$7=2,Values!Q107,Values!AA107))</f>
        <v>7265</v>
      </c>
      <c r="H108" s="368">
        <f>IF($O$7=1,Values!H107,IF($O$7=2,Values!R107,Values!AB107))</f>
        <v>5981</v>
      </c>
      <c r="I108" s="369">
        <f>IF($O$7=1,Values!I107,IF($O$7=2,Values!S107,Values!AC107))</f>
        <v>5727</v>
      </c>
      <c r="J108" s="370">
        <f>IF($O$7=1,Values!J107,IF($O$7=2,Values!T107,Values!AD107))</f>
        <v>7493.8000000000011</v>
      </c>
      <c r="K108" s="370">
        <f>IF($O$7=1,Values!K107,IF($O$7=2,Values!U107,Values!AE107))</f>
        <v>7025.2857142857156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8321</v>
      </c>
      <c r="D109" s="375">
        <f>IF($O$7=1,Values!D108,IF($O$7=2,Values!N108,Values!X108))</f>
        <v>8705</v>
      </c>
      <c r="E109" s="375">
        <f>IF($O$7=1,Values!E108,IF($O$7=2,Values!O108,Values!Y108))</f>
        <v>8856</v>
      </c>
      <c r="F109" s="375">
        <f>IF($O$7=1,Values!F108,IF($O$7=2,Values!P108,Values!Z108))</f>
        <v>8857</v>
      </c>
      <c r="G109" s="375">
        <f>IF($O$7=1,Values!G108,IF($O$7=2,Values!Q108,Values!AA108))</f>
        <v>8361</v>
      </c>
      <c r="H109" s="375">
        <f>IF($O$7=1,Values!H108,IF($O$7=2,Values!R108,Values!AB108))</f>
        <v>6827</v>
      </c>
      <c r="I109" s="376">
        <f>IF($O$7=1,Values!I108,IF($O$7=2,Values!S108,Values!AC108))</f>
        <v>6480</v>
      </c>
      <c r="J109" s="377">
        <f>IF($O$7=1,Values!J108,IF($O$7=2,Values!T108,Values!AD108))</f>
        <v>8620</v>
      </c>
      <c r="K109" s="377">
        <f>IF($O$7=1,Values!K108,IF($O$7=2,Values!U108,Values!AE108))</f>
        <v>8058.1428571428587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8486</v>
      </c>
      <c r="D110" s="380">
        <f>IF($O$7=1,Values!D109,IF($O$7=2,Values!N109,Values!X109))</f>
        <v>8893</v>
      </c>
      <c r="E110" s="380">
        <f>IF($O$7=1,Values!E109,IF($O$7=2,Values!O109,Values!Y109))</f>
        <v>9062</v>
      </c>
      <c r="F110" s="380">
        <f>IF($O$7=1,Values!F109,IF($O$7=2,Values!P109,Values!Z109))</f>
        <v>9076</v>
      </c>
      <c r="G110" s="380">
        <f>IF($O$7=1,Values!G109,IF($O$7=2,Values!Q109,Values!AA109))</f>
        <v>8606</v>
      </c>
      <c r="H110" s="380">
        <f>IF($O$7=1,Values!H109,IF($O$7=2,Values!R109,Values!AB109))</f>
        <v>7086</v>
      </c>
      <c r="I110" s="381">
        <f>IF($O$7=1,Values!I109,IF($O$7=2,Values!S109,Values!AC109))</f>
        <v>6640</v>
      </c>
      <c r="J110" s="382">
        <f>IF($O$7=1,Values!J109,IF($O$7=2,Values!T109,Values!AD109))</f>
        <v>8824.5999999999967</v>
      </c>
      <c r="K110" s="382">
        <f>IF($O$7=1,Values!K109,IF($O$7=2,Values!U109,Values!AE109))</f>
        <v>8264.1428571428587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8803</v>
      </c>
      <c r="D111" s="385">
        <f>IF($O$7=1,Values!D110,IF($O$7=2,Values!N110,Values!X110))</f>
        <v>9219</v>
      </c>
      <c r="E111" s="385">
        <f>IF($O$7=1,Values!E110,IF($O$7=2,Values!O110,Values!Y110))</f>
        <v>9408</v>
      </c>
      <c r="F111" s="385">
        <f>IF($O$7=1,Values!F110,IF($O$7=2,Values!P110,Values!Z110))</f>
        <v>9447</v>
      </c>
      <c r="G111" s="385">
        <f>IF($O$7=1,Values!G110,IF($O$7=2,Values!Q110,Values!AA110))</f>
        <v>8932</v>
      </c>
      <c r="H111" s="385">
        <f>IF($O$7=1,Values!H110,IF($O$7=2,Values!R110,Values!AB110))</f>
        <v>7396</v>
      </c>
      <c r="I111" s="386">
        <f>IF($O$7=1,Values!I110,IF($O$7=2,Values!S110,Values!AC110))</f>
        <v>6905</v>
      </c>
      <c r="J111" s="387">
        <f>IF($O$7=1,Values!J110,IF($O$7=2,Values!T110,Values!AD110))</f>
        <v>9161.7999999999956</v>
      </c>
      <c r="K111" s="387">
        <f>IF($O$7=1,Values!K110,IF($O$7=2,Values!U110,Values!AE110))</f>
        <v>8587.1428571428587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503" t="str">
        <f>Dashboard!$U$2</f>
        <v>Jacobs UK Ltd</v>
      </c>
      <c r="K2" s="503"/>
      <c r="L2" s="503"/>
      <c r="M2" s="503"/>
      <c r="N2" s="503"/>
      <c r="O2" s="503"/>
      <c r="P2" s="503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503" t="str">
        <f>Dashboard!$U$3</f>
        <v>4007-MID Bath</v>
      </c>
      <c r="K3" s="503"/>
      <c r="L3" s="503"/>
      <c r="M3" s="503"/>
      <c r="N3" s="503"/>
      <c r="O3" s="503"/>
      <c r="P3" s="503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503" t="str">
        <f>Dashboard!$U$4</f>
        <v>23 - Beckford Rd</v>
      </c>
      <c r="K4" s="503"/>
      <c r="L4" s="503"/>
      <c r="M4" s="503"/>
      <c r="N4" s="503"/>
      <c r="O4" s="503"/>
      <c r="P4" s="503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502">
        <f>Dashboard!$T$5</f>
        <v>43743</v>
      </c>
      <c r="K5" s="502"/>
      <c r="L5" s="502"/>
      <c r="M5" s="502"/>
      <c r="N5" s="502"/>
      <c r="O5" s="502"/>
      <c r="P5" s="502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4" t="str">
        <f ca="1">OFFSET(AB9,O7-1,0)</f>
        <v>Combined</v>
      </c>
      <c r="D9" s="505"/>
      <c r="E9" s="505"/>
      <c r="F9" s="505"/>
      <c r="G9" s="505"/>
      <c r="H9" s="505"/>
      <c r="I9" s="505"/>
      <c r="J9" s="505"/>
      <c r="K9" s="506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500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7" t="s">
        <v>33</v>
      </c>
      <c r="K10" s="509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501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8"/>
      <c r="K11" s="510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39</v>
      </c>
      <c r="D12" s="209">
        <f>IF($O$7=1,Values!D115,IF($O$7=2,Values!N115,Values!X115))</f>
        <v>33</v>
      </c>
      <c r="E12" s="209">
        <f>IF($O$7=1,Values!E115,IF($O$7=2,Values!O115,Values!Y115))</f>
        <v>57</v>
      </c>
      <c r="F12" s="209">
        <f>IF($O$7=1,Values!F115,IF($O$7=2,Values!P115,Values!Z115))</f>
        <v>47</v>
      </c>
      <c r="G12" s="209">
        <f>IF($O$7=1,Values!G115,IF($O$7=2,Values!Q115,Values!AA115))</f>
        <v>65</v>
      </c>
      <c r="H12" s="209">
        <f>IF($O$7=1,Values!H115,IF($O$7=2,Values!R115,Values!AB115))</f>
        <v>53</v>
      </c>
      <c r="I12" s="210">
        <f>IF($O$7=1,Values!I115,IF($O$7=2,Values!S115,Values!AC115))</f>
        <v>78</v>
      </c>
      <c r="J12" s="210">
        <f>IF($O$7=1,Values!J115,IF($O$7=2,Values!T115,Values!AD115))</f>
        <v>48.2</v>
      </c>
      <c r="K12" s="210">
        <f>IF($O$7=1,Values!K115,IF($O$7=2,Values!U115,Values!AE115))</f>
        <v>53.142857142857146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39</v>
      </c>
      <c r="AD12" s="313">
        <f t="shared" ref="AD12:AI12" si="0">IFERROR(VALUE(0&amp;SUBSTITUTE(D12,"*","")),"-")</f>
        <v>33</v>
      </c>
      <c r="AE12" s="313">
        <f t="shared" si="0"/>
        <v>57</v>
      </c>
      <c r="AF12" s="313">
        <f t="shared" si="0"/>
        <v>47</v>
      </c>
      <c r="AG12" s="313">
        <f t="shared" si="0"/>
        <v>65</v>
      </c>
      <c r="AH12" s="313">
        <f t="shared" si="0"/>
        <v>53</v>
      </c>
      <c r="AI12" s="313">
        <f t="shared" si="0"/>
        <v>78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35</v>
      </c>
      <c r="D13" s="212">
        <f>IF($O$7=1,Values!D116,IF($O$7=2,Values!N116,Values!X116))</f>
        <v>36</v>
      </c>
      <c r="E13" s="212">
        <f>IF($O$7=1,Values!E116,IF($O$7=2,Values!O116,Values!Y116))</f>
        <v>34</v>
      </c>
      <c r="F13" s="212">
        <f>IF($O$7=1,Values!F116,IF($O$7=2,Values!P116,Values!Z116))</f>
        <v>57</v>
      </c>
      <c r="G13" s="212">
        <f>IF($O$7=1,Values!G116,IF($O$7=2,Values!Q116,Values!AA116))</f>
        <v>41</v>
      </c>
      <c r="H13" s="212">
        <f>IF($O$7=1,Values!H116,IF($O$7=2,Values!R116,Values!AB116))</f>
        <v>59</v>
      </c>
      <c r="I13" s="213">
        <f>IF($O$7=1,Values!I116,IF($O$7=2,Values!S116,Values!AC116))</f>
        <v>52</v>
      </c>
      <c r="J13" s="213">
        <f>IF($O$7=1,Values!J116,IF($O$7=2,Values!T116,Values!AD116))</f>
        <v>40.6</v>
      </c>
      <c r="K13" s="213">
        <f>IF($O$7=1,Values!K116,IF($O$7=2,Values!U116,Values!AE116))</f>
        <v>44.857142857142854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35</v>
      </c>
      <c r="AD13" s="313">
        <f t="shared" ref="AD13:AD35" si="2">IFERROR(VALUE(0&amp;SUBSTITUTE(D13,"*","")),"-")</f>
        <v>36</v>
      </c>
      <c r="AE13" s="313">
        <f t="shared" ref="AE13:AE35" si="3">IFERROR(VALUE(0&amp;SUBSTITUTE(E13,"*","")),"-")</f>
        <v>34</v>
      </c>
      <c r="AF13" s="313">
        <f t="shared" ref="AF13:AF35" si="4">IFERROR(VALUE(0&amp;SUBSTITUTE(F13,"*","")),"-")</f>
        <v>57</v>
      </c>
      <c r="AG13" s="313">
        <f t="shared" ref="AG13:AG35" si="5">IFERROR(VALUE(0&amp;SUBSTITUTE(G13,"*","")),"-")</f>
        <v>41</v>
      </c>
      <c r="AH13" s="313">
        <f t="shared" ref="AH13:AH35" si="6">IFERROR(VALUE(0&amp;SUBSTITUTE(H13,"*","")),"-")</f>
        <v>59</v>
      </c>
      <c r="AI13" s="313">
        <f t="shared" ref="AI13:AI35" si="7">IFERROR(VALUE(0&amp;SUBSTITUTE(I13,"*","")),"-")</f>
        <v>52</v>
      </c>
      <c r="AJ13" s="315">
        <f t="shared" ref="AJ13:AJ35" si="8">IFERROR(VALUE(0&amp;SUBSTITUTE(J13,"*","")),"-")</f>
        <v>40.6</v>
      </c>
      <c r="AK13" s="315">
        <f t="shared" ref="AK13:AK35" si="9">IFERROR(VALUE(0&amp;SUBSTITUTE(K13,"*","")),"-")</f>
        <v>44.857142857142897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17</v>
      </c>
      <c r="D14" s="212">
        <f>IF($O$7=1,Values!D117,IF($O$7=2,Values!N117,Values!X117))</f>
        <v>40</v>
      </c>
      <c r="E14" s="212">
        <f>IF($O$7=1,Values!E117,IF($O$7=2,Values!O117,Values!Y117))</f>
        <v>37</v>
      </c>
      <c r="F14" s="212">
        <f>IF($O$7=1,Values!F117,IF($O$7=2,Values!P117,Values!Z117))</f>
        <v>31</v>
      </c>
      <c r="G14" s="212">
        <f>IF($O$7=1,Values!G117,IF($O$7=2,Values!Q117,Values!AA117))</f>
        <v>41</v>
      </c>
      <c r="H14" s="212">
        <f>IF($O$7=1,Values!H117,IF($O$7=2,Values!R117,Values!AB117))</f>
        <v>37</v>
      </c>
      <c r="I14" s="213">
        <f>IF($O$7=1,Values!I117,IF($O$7=2,Values!S117,Values!AC117))</f>
        <v>35</v>
      </c>
      <c r="J14" s="213">
        <f>IF($O$7=1,Values!J117,IF($O$7=2,Values!T117,Values!AD117))</f>
        <v>33.200000000000003</v>
      </c>
      <c r="K14" s="213">
        <f>IF($O$7=1,Values!K117,IF($O$7=2,Values!U117,Values!AE117))</f>
        <v>34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17</v>
      </c>
      <c r="AD14" s="313">
        <f t="shared" si="2"/>
        <v>40</v>
      </c>
      <c r="AE14" s="313">
        <f t="shared" si="3"/>
        <v>37</v>
      </c>
      <c r="AF14" s="313">
        <f t="shared" si="4"/>
        <v>31</v>
      </c>
      <c r="AG14" s="313">
        <f t="shared" si="5"/>
        <v>41</v>
      </c>
      <c r="AH14" s="313">
        <f t="shared" si="6"/>
        <v>37</v>
      </c>
      <c r="AI14" s="313">
        <f t="shared" si="7"/>
        <v>35</v>
      </c>
      <c r="AJ14" s="315">
        <f t="shared" si="8"/>
        <v>33.200000000000003</v>
      </c>
      <c r="AK14" s="315">
        <f t="shared" si="9"/>
        <v>34</v>
      </c>
      <c r="AL14" s="57"/>
    </row>
    <row r="15" spans="1:74" x14ac:dyDescent="0.25">
      <c r="B15" s="43">
        <v>0.125</v>
      </c>
      <c r="C15" s="211">
        <f>IF($O$7=1,Values!C118,IF($O$7=2,Values!M118,Values!W118))</f>
        <v>24</v>
      </c>
      <c r="D15" s="212">
        <f>IF($O$7=1,Values!D118,IF($O$7=2,Values!N118,Values!X118))</f>
        <v>39</v>
      </c>
      <c r="E15" s="212">
        <f>IF($O$7=1,Values!E118,IF($O$7=2,Values!O118,Values!Y118))</f>
        <v>42</v>
      </c>
      <c r="F15" s="212">
        <f>IF($O$7=1,Values!F118,IF($O$7=2,Values!P118,Values!Z118))</f>
        <v>50</v>
      </c>
      <c r="G15" s="212">
        <f>IF($O$7=1,Values!G118,IF($O$7=2,Values!Q118,Values!AA118))</f>
        <v>26</v>
      </c>
      <c r="H15" s="212">
        <f>IF($O$7=1,Values!H118,IF($O$7=2,Values!R118,Values!AB118))</f>
        <v>39</v>
      </c>
      <c r="I15" s="213">
        <f>IF($O$7=1,Values!I118,IF($O$7=2,Values!S118,Values!AC118))</f>
        <v>28</v>
      </c>
      <c r="J15" s="213">
        <f>IF($O$7=1,Values!J118,IF($O$7=2,Values!T118,Values!AD118))</f>
        <v>36.200000000000003</v>
      </c>
      <c r="K15" s="213">
        <f>IF($O$7=1,Values!K118,IF($O$7=2,Values!U118,Values!AE118))</f>
        <v>35.428571428571431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24</v>
      </c>
      <c r="AD15" s="313">
        <f t="shared" si="2"/>
        <v>39</v>
      </c>
      <c r="AE15" s="313">
        <f t="shared" si="3"/>
        <v>42</v>
      </c>
      <c r="AF15" s="313">
        <f t="shared" si="4"/>
        <v>50</v>
      </c>
      <c r="AG15" s="313">
        <f t="shared" si="5"/>
        <v>26</v>
      </c>
      <c r="AH15" s="313">
        <f t="shared" si="6"/>
        <v>39</v>
      </c>
      <c r="AI15" s="313">
        <f t="shared" si="7"/>
        <v>28</v>
      </c>
      <c r="AJ15" s="315">
        <f t="shared" si="8"/>
        <v>36.200000000000003</v>
      </c>
      <c r="AK15" s="315">
        <f t="shared" si="9"/>
        <v>35.428571428571402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73</v>
      </c>
      <c r="D16" s="212">
        <f>IF($O$7=1,Values!D119,IF($O$7=2,Values!N119,Values!X119))</f>
        <v>62</v>
      </c>
      <c r="E16" s="212">
        <f>IF($O$7=1,Values!E119,IF($O$7=2,Values!O119,Values!Y119))</f>
        <v>61</v>
      </c>
      <c r="F16" s="212">
        <f>IF($O$7=1,Values!F119,IF($O$7=2,Values!P119,Values!Z119))</f>
        <v>68</v>
      </c>
      <c r="G16" s="212">
        <f>IF($O$7=1,Values!G119,IF($O$7=2,Values!Q119,Values!AA119))</f>
        <v>56</v>
      </c>
      <c r="H16" s="212">
        <f>IF($O$7=1,Values!H119,IF($O$7=2,Values!R119,Values!AB119))</f>
        <v>51</v>
      </c>
      <c r="I16" s="213">
        <f>IF($O$7=1,Values!I119,IF($O$7=2,Values!S119,Values!AC119))</f>
        <v>32</v>
      </c>
      <c r="J16" s="213">
        <f>IF($O$7=1,Values!J119,IF($O$7=2,Values!T119,Values!AD119))</f>
        <v>64</v>
      </c>
      <c r="K16" s="213">
        <f>IF($O$7=1,Values!K119,IF($O$7=2,Values!U119,Values!AE119))</f>
        <v>57.571428571428569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73</v>
      </c>
      <c r="AD16" s="313">
        <f t="shared" si="2"/>
        <v>62</v>
      </c>
      <c r="AE16" s="313">
        <f t="shared" si="3"/>
        <v>61</v>
      </c>
      <c r="AF16" s="313">
        <f t="shared" si="4"/>
        <v>68</v>
      </c>
      <c r="AG16" s="313">
        <f t="shared" si="5"/>
        <v>56</v>
      </c>
      <c r="AH16" s="313">
        <f t="shared" si="6"/>
        <v>51</v>
      </c>
      <c r="AI16" s="313">
        <f t="shared" si="7"/>
        <v>32</v>
      </c>
      <c r="AJ16" s="315">
        <f t="shared" si="8"/>
        <v>64</v>
      </c>
      <c r="AK16" s="315">
        <f t="shared" si="9"/>
        <v>57.571428571428598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129</v>
      </c>
      <c r="D17" s="212">
        <f>IF($O$7=1,Values!D120,IF($O$7=2,Values!N120,Values!X120))</f>
        <v>116</v>
      </c>
      <c r="E17" s="212">
        <f>IF($O$7=1,Values!E120,IF($O$7=2,Values!O120,Values!Y120))</f>
        <v>115</v>
      </c>
      <c r="F17" s="212">
        <f>IF($O$7=1,Values!F120,IF($O$7=2,Values!P120,Values!Z120))</f>
        <v>118</v>
      </c>
      <c r="G17" s="212">
        <f>IF($O$7=1,Values!G120,IF($O$7=2,Values!Q120,Values!AA120))</f>
        <v>97</v>
      </c>
      <c r="H17" s="212">
        <f>IF($O$7=1,Values!H120,IF($O$7=2,Values!R120,Values!AB120))</f>
        <v>71</v>
      </c>
      <c r="I17" s="213">
        <f>IF($O$7=1,Values!I120,IF($O$7=2,Values!S120,Values!AC120))</f>
        <v>40</v>
      </c>
      <c r="J17" s="213">
        <f>IF($O$7=1,Values!J120,IF($O$7=2,Values!T120,Values!AD120))</f>
        <v>115</v>
      </c>
      <c r="K17" s="213">
        <f>IF($O$7=1,Values!K120,IF($O$7=2,Values!U120,Values!AE120))</f>
        <v>98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129</v>
      </c>
      <c r="AD17" s="313">
        <f t="shared" si="2"/>
        <v>116</v>
      </c>
      <c r="AE17" s="313">
        <f t="shared" si="3"/>
        <v>115</v>
      </c>
      <c r="AF17" s="313">
        <f t="shared" si="4"/>
        <v>118</v>
      </c>
      <c r="AG17" s="313">
        <f t="shared" si="5"/>
        <v>97</v>
      </c>
      <c r="AH17" s="313">
        <f t="shared" si="6"/>
        <v>71</v>
      </c>
      <c r="AI17" s="313">
        <f t="shared" si="7"/>
        <v>40</v>
      </c>
      <c r="AJ17" s="315">
        <f t="shared" si="8"/>
        <v>115</v>
      </c>
      <c r="AK17" s="315">
        <f t="shared" si="9"/>
        <v>98</v>
      </c>
      <c r="AL17" s="57"/>
    </row>
    <row r="18" spans="2:38" x14ac:dyDescent="0.25">
      <c r="B18" s="43">
        <v>0.25</v>
      </c>
      <c r="C18" s="211">
        <f>IF($O$7=1,Values!C121,IF($O$7=2,Values!M121,Values!W121))</f>
        <v>297</v>
      </c>
      <c r="D18" s="212">
        <f>IF($O$7=1,Values!D121,IF($O$7=2,Values!N121,Values!X121))</f>
        <v>309</v>
      </c>
      <c r="E18" s="212">
        <f>IF($O$7=1,Values!E121,IF($O$7=2,Values!O121,Values!Y121))</f>
        <v>314</v>
      </c>
      <c r="F18" s="212">
        <f>IF($O$7=1,Values!F121,IF($O$7=2,Values!P121,Values!Z121))</f>
        <v>290</v>
      </c>
      <c r="G18" s="212">
        <f>IF($O$7=1,Values!G121,IF($O$7=2,Values!Q121,Values!AA121))</f>
        <v>242</v>
      </c>
      <c r="H18" s="212">
        <f>IF($O$7=1,Values!H121,IF($O$7=2,Values!R121,Values!AB121))</f>
        <v>109</v>
      </c>
      <c r="I18" s="213">
        <f>IF($O$7=1,Values!I121,IF($O$7=2,Values!S121,Values!AC121))</f>
        <v>61</v>
      </c>
      <c r="J18" s="213">
        <f>IF($O$7=1,Values!J121,IF($O$7=2,Values!T121,Values!AD121))</f>
        <v>290.39999999999998</v>
      </c>
      <c r="K18" s="213">
        <f>IF($O$7=1,Values!K121,IF($O$7=2,Values!U121,Values!AE121))</f>
        <v>231.71428571428572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297</v>
      </c>
      <c r="AD18" s="313">
        <f t="shared" si="2"/>
        <v>309</v>
      </c>
      <c r="AE18" s="313">
        <f t="shared" si="3"/>
        <v>314</v>
      </c>
      <c r="AF18" s="313">
        <f t="shared" si="4"/>
        <v>290</v>
      </c>
      <c r="AG18" s="313">
        <f t="shared" si="5"/>
        <v>242</v>
      </c>
      <c r="AH18" s="313">
        <f t="shared" si="6"/>
        <v>109</v>
      </c>
      <c r="AI18" s="313">
        <f t="shared" si="7"/>
        <v>61</v>
      </c>
      <c r="AJ18" s="315">
        <f t="shared" si="8"/>
        <v>290.39999999999998</v>
      </c>
      <c r="AK18" s="315">
        <f t="shared" si="9"/>
        <v>231.71428571428601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645</v>
      </c>
      <c r="D19" s="212">
        <f>IF($O$7=1,Values!D122,IF($O$7=2,Values!N122,Values!X122))</f>
        <v>665</v>
      </c>
      <c r="E19" s="212">
        <f>IF($O$7=1,Values!E122,IF($O$7=2,Values!O122,Values!Y122))</f>
        <v>606</v>
      </c>
      <c r="F19" s="212">
        <f>IF($O$7=1,Values!F122,IF($O$7=2,Values!P122,Values!Z122))</f>
        <v>628</v>
      </c>
      <c r="G19" s="212">
        <f>IF($O$7=1,Values!G122,IF($O$7=2,Values!Q122,Values!AA122))</f>
        <v>553</v>
      </c>
      <c r="H19" s="212">
        <f>IF($O$7=1,Values!H122,IF($O$7=2,Values!R122,Values!AB122))</f>
        <v>210</v>
      </c>
      <c r="I19" s="213">
        <f>IF($O$7=1,Values!I122,IF($O$7=2,Values!S122,Values!AC122))</f>
        <v>128</v>
      </c>
      <c r="J19" s="213">
        <f>IF($O$7=1,Values!J122,IF($O$7=2,Values!T122,Values!AD122))</f>
        <v>619.4</v>
      </c>
      <c r="K19" s="213">
        <f>IF($O$7=1,Values!K122,IF($O$7=2,Values!U122,Values!AE122))</f>
        <v>490.71428571428572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645</v>
      </c>
      <c r="AD19" s="313">
        <f t="shared" si="2"/>
        <v>665</v>
      </c>
      <c r="AE19" s="313">
        <f t="shared" si="3"/>
        <v>606</v>
      </c>
      <c r="AF19" s="313">
        <f t="shared" si="4"/>
        <v>628</v>
      </c>
      <c r="AG19" s="313">
        <f t="shared" si="5"/>
        <v>553</v>
      </c>
      <c r="AH19" s="313">
        <f t="shared" si="6"/>
        <v>210</v>
      </c>
      <c r="AI19" s="313">
        <f t="shared" si="7"/>
        <v>128</v>
      </c>
      <c r="AJ19" s="315">
        <f t="shared" si="8"/>
        <v>619.4</v>
      </c>
      <c r="AK19" s="315">
        <f t="shared" si="9"/>
        <v>490.71428571428601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888</v>
      </c>
      <c r="D20" s="212">
        <f>IF($O$7=1,Values!D123,IF($O$7=2,Values!N123,Values!X123))</f>
        <v>874</v>
      </c>
      <c r="E20" s="212">
        <f>IF($O$7=1,Values!E123,IF($O$7=2,Values!O123,Values!Y123))</f>
        <v>801</v>
      </c>
      <c r="F20" s="212">
        <f>IF($O$7=1,Values!F123,IF($O$7=2,Values!P123,Values!Z123))</f>
        <v>906</v>
      </c>
      <c r="G20" s="212">
        <f>IF($O$7=1,Values!G123,IF($O$7=2,Values!Q123,Values!AA123))</f>
        <v>779</v>
      </c>
      <c r="H20" s="212">
        <f>IF($O$7=1,Values!H123,IF($O$7=2,Values!R123,Values!AB123))</f>
        <v>353</v>
      </c>
      <c r="I20" s="213">
        <f>IF($O$7=1,Values!I123,IF($O$7=2,Values!S123,Values!AC123))</f>
        <v>198</v>
      </c>
      <c r="J20" s="213">
        <f>IF($O$7=1,Values!J123,IF($O$7=2,Values!T123,Values!AD123))</f>
        <v>849.6</v>
      </c>
      <c r="K20" s="213">
        <f>IF($O$7=1,Values!K123,IF($O$7=2,Values!U123,Values!AE123))</f>
        <v>685.57142857142856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888</v>
      </c>
      <c r="AD20" s="313">
        <f>IFERROR(VALUE(0&amp;SUBSTITUTE(D20,"*","")),"-")</f>
        <v>874</v>
      </c>
      <c r="AE20" s="313">
        <f t="shared" si="3"/>
        <v>801</v>
      </c>
      <c r="AF20" s="313">
        <f t="shared" si="4"/>
        <v>906</v>
      </c>
      <c r="AG20" s="313">
        <f t="shared" si="5"/>
        <v>779</v>
      </c>
      <c r="AH20" s="313">
        <f t="shared" si="6"/>
        <v>353</v>
      </c>
      <c r="AI20" s="313">
        <f t="shared" si="7"/>
        <v>198</v>
      </c>
      <c r="AJ20" s="315">
        <f t="shared" si="8"/>
        <v>849.6</v>
      </c>
      <c r="AK20" s="315">
        <f t="shared" si="9"/>
        <v>685.57142857142901</v>
      </c>
      <c r="AL20" s="57"/>
    </row>
    <row r="21" spans="2:38" x14ac:dyDescent="0.25">
      <c r="B21" s="43">
        <v>0.375</v>
      </c>
      <c r="C21" s="211">
        <f>IF($O$7=1,Values!C124,IF($O$7=2,Values!M124,Values!W124))</f>
        <v>702</v>
      </c>
      <c r="D21" s="212">
        <f>IF($O$7=1,Values!D124,IF($O$7=2,Values!N124,Values!X124))</f>
        <v>665</v>
      </c>
      <c r="E21" s="212">
        <f>IF($O$7=1,Values!E124,IF($O$7=2,Values!O124,Values!Y124))</f>
        <v>735</v>
      </c>
      <c r="F21" s="212">
        <f>IF($O$7=1,Values!F124,IF($O$7=2,Values!P124,Values!Z124))</f>
        <v>729</v>
      </c>
      <c r="G21" s="212">
        <f>IF($O$7=1,Values!G124,IF($O$7=2,Values!Q124,Values!AA124))</f>
        <v>658</v>
      </c>
      <c r="H21" s="212">
        <f>IF($O$7=1,Values!H124,IF($O$7=2,Values!R124,Values!AB124))</f>
        <v>436</v>
      </c>
      <c r="I21" s="213">
        <f>IF($O$7=1,Values!I124,IF($O$7=2,Values!S124,Values!AC124))</f>
        <v>456</v>
      </c>
      <c r="J21" s="213">
        <f>IF($O$7=1,Values!J124,IF($O$7=2,Values!T124,Values!AD124))</f>
        <v>697.8</v>
      </c>
      <c r="K21" s="213">
        <f>IF($O$7=1,Values!K124,IF($O$7=2,Values!U124,Values!AE124))</f>
        <v>625.85714285714289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702</v>
      </c>
      <c r="AD21" s="313">
        <f t="shared" si="2"/>
        <v>665</v>
      </c>
      <c r="AE21" s="313">
        <f t="shared" si="3"/>
        <v>735</v>
      </c>
      <c r="AF21" s="313">
        <f t="shared" si="4"/>
        <v>729</v>
      </c>
      <c r="AG21" s="313">
        <f t="shared" si="5"/>
        <v>658</v>
      </c>
      <c r="AH21" s="313">
        <f t="shared" si="6"/>
        <v>436</v>
      </c>
      <c r="AI21" s="313">
        <f t="shared" si="7"/>
        <v>456</v>
      </c>
      <c r="AJ21" s="315">
        <f t="shared" si="8"/>
        <v>697.8</v>
      </c>
      <c r="AK21" s="315">
        <f t="shared" si="9"/>
        <v>625.857142857143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601</v>
      </c>
      <c r="D22" s="212">
        <f>IF($O$7=1,Values!D125,IF($O$7=2,Values!N125,Values!X125))</f>
        <v>545</v>
      </c>
      <c r="E22" s="212">
        <f>IF($O$7=1,Values!E125,IF($O$7=2,Values!O125,Values!Y125))</f>
        <v>643</v>
      </c>
      <c r="F22" s="212">
        <f>IF($O$7=1,Values!F125,IF($O$7=2,Values!P125,Values!Z125))</f>
        <v>595</v>
      </c>
      <c r="G22" s="212">
        <f>IF($O$7=1,Values!G125,IF($O$7=2,Values!Q125,Values!AA125))</f>
        <v>664</v>
      </c>
      <c r="H22" s="212">
        <f>IF($O$7=1,Values!H125,IF($O$7=2,Values!R125,Values!AB125))</f>
        <v>523</v>
      </c>
      <c r="I22" s="213">
        <f>IF($O$7=1,Values!I125,IF($O$7=2,Values!S125,Values!AC125))</f>
        <v>677</v>
      </c>
      <c r="J22" s="213">
        <f>IF($O$7=1,Values!J125,IF($O$7=2,Values!T125,Values!AD125))</f>
        <v>609.6</v>
      </c>
      <c r="K22" s="213">
        <f>IF($O$7=1,Values!K125,IF($O$7=2,Values!U125,Values!AE125))</f>
        <v>606.85714285714289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601</v>
      </c>
      <c r="AD22" s="313">
        <f t="shared" si="2"/>
        <v>545</v>
      </c>
      <c r="AE22" s="313">
        <f t="shared" si="3"/>
        <v>643</v>
      </c>
      <c r="AF22" s="313">
        <f t="shared" si="4"/>
        <v>595</v>
      </c>
      <c r="AG22" s="313">
        <f t="shared" si="5"/>
        <v>664</v>
      </c>
      <c r="AH22" s="313">
        <f t="shared" si="6"/>
        <v>523</v>
      </c>
      <c r="AI22" s="313">
        <f t="shared" si="7"/>
        <v>677</v>
      </c>
      <c r="AJ22" s="315">
        <f t="shared" si="8"/>
        <v>609.6</v>
      </c>
      <c r="AK22" s="315">
        <f t="shared" si="9"/>
        <v>606.857142857143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620</v>
      </c>
      <c r="D23" s="212">
        <f>IF($O$7=1,Values!D126,IF($O$7=2,Values!N126,Values!X126))</f>
        <v>572</v>
      </c>
      <c r="E23" s="212">
        <f>IF($O$7=1,Values!E126,IF($O$7=2,Values!O126,Values!Y126))</f>
        <v>616</v>
      </c>
      <c r="F23" s="212">
        <f>IF($O$7=1,Values!F126,IF($O$7=2,Values!P126,Values!Z126))</f>
        <v>548</v>
      </c>
      <c r="G23" s="212">
        <f>IF($O$7=1,Values!G126,IF($O$7=2,Values!Q126,Values!AA126))</f>
        <v>590</v>
      </c>
      <c r="H23" s="212">
        <f>IF($O$7=1,Values!H126,IF($O$7=2,Values!R126,Values!AB126))</f>
        <v>519</v>
      </c>
      <c r="I23" s="213">
        <f>IF($O$7=1,Values!I126,IF($O$7=2,Values!S126,Values!AC126))</f>
        <v>545</v>
      </c>
      <c r="J23" s="213">
        <f>IF($O$7=1,Values!J126,IF($O$7=2,Values!T126,Values!AD126))</f>
        <v>589.20000000000005</v>
      </c>
      <c r="K23" s="213">
        <f>IF($O$7=1,Values!K126,IF($O$7=2,Values!U126,Values!AE126))</f>
        <v>572.85714285714289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620</v>
      </c>
      <c r="AD23" s="313">
        <f t="shared" si="2"/>
        <v>572</v>
      </c>
      <c r="AE23" s="313">
        <f t="shared" si="3"/>
        <v>616</v>
      </c>
      <c r="AF23" s="313">
        <f t="shared" si="4"/>
        <v>548</v>
      </c>
      <c r="AG23" s="313">
        <f t="shared" si="5"/>
        <v>590</v>
      </c>
      <c r="AH23" s="313">
        <f t="shared" si="6"/>
        <v>519</v>
      </c>
      <c r="AI23" s="313">
        <f t="shared" si="7"/>
        <v>545</v>
      </c>
      <c r="AJ23" s="315">
        <f t="shared" si="8"/>
        <v>589.20000000000005</v>
      </c>
      <c r="AK23" s="315">
        <f t="shared" si="9"/>
        <v>572.857142857143</v>
      </c>
      <c r="AL23" s="57"/>
    </row>
    <row r="24" spans="2:38" x14ac:dyDescent="0.25">
      <c r="B24" s="43">
        <v>0.5</v>
      </c>
      <c r="C24" s="211">
        <f>IF($O$7=1,Values!C127,IF($O$7=2,Values!M127,Values!W127))</f>
        <v>632</v>
      </c>
      <c r="D24" s="212">
        <f>IF($O$7=1,Values!D127,IF($O$7=2,Values!N127,Values!X127))</f>
        <v>559</v>
      </c>
      <c r="E24" s="212">
        <f>IF($O$7=1,Values!E127,IF($O$7=2,Values!O127,Values!Y127))</f>
        <v>564</v>
      </c>
      <c r="F24" s="212">
        <f>IF($O$7=1,Values!F127,IF($O$7=2,Values!P127,Values!Z127))</f>
        <v>548</v>
      </c>
      <c r="G24" s="212">
        <f>IF($O$7=1,Values!G127,IF($O$7=2,Values!Q127,Values!AA127))</f>
        <v>588</v>
      </c>
      <c r="H24" s="212">
        <f>IF($O$7=1,Values!H127,IF($O$7=2,Values!R127,Values!AB127))</f>
        <v>586</v>
      </c>
      <c r="I24" s="213">
        <f>IF($O$7=1,Values!I127,IF($O$7=2,Values!S127,Values!AC127))</f>
        <v>580</v>
      </c>
      <c r="J24" s="213">
        <f>IF($O$7=1,Values!J127,IF($O$7=2,Values!T127,Values!AD127))</f>
        <v>578.20000000000005</v>
      </c>
      <c r="K24" s="213">
        <f>IF($O$7=1,Values!K127,IF($O$7=2,Values!U127,Values!AE127))</f>
        <v>579.57142857142856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632</v>
      </c>
      <c r="AD24" s="313">
        <f t="shared" si="2"/>
        <v>559</v>
      </c>
      <c r="AE24" s="313">
        <f t="shared" si="3"/>
        <v>564</v>
      </c>
      <c r="AF24" s="313">
        <f t="shared" si="4"/>
        <v>548</v>
      </c>
      <c r="AG24" s="313">
        <f t="shared" si="5"/>
        <v>588</v>
      </c>
      <c r="AH24" s="313">
        <f t="shared" si="6"/>
        <v>586</v>
      </c>
      <c r="AI24" s="313">
        <f t="shared" si="7"/>
        <v>580</v>
      </c>
      <c r="AJ24" s="315">
        <f t="shared" si="8"/>
        <v>578.20000000000005</v>
      </c>
      <c r="AK24" s="315">
        <f t="shared" si="9"/>
        <v>579.57142857142901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551</v>
      </c>
      <c r="D25" s="212">
        <f>IF($O$7=1,Values!D128,IF($O$7=2,Values!N128,Values!X128))</f>
        <v>556</v>
      </c>
      <c r="E25" s="212">
        <f>IF($O$7=1,Values!E128,IF($O$7=2,Values!O128,Values!Y128))</f>
        <v>584</v>
      </c>
      <c r="F25" s="212">
        <f>IF($O$7=1,Values!F128,IF($O$7=2,Values!P128,Values!Z128))</f>
        <v>560</v>
      </c>
      <c r="G25" s="212">
        <f>IF($O$7=1,Values!G128,IF($O$7=2,Values!Q128,Values!AA128))</f>
        <v>580</v>
      </c>
      <c r="H25" s="212">
        <f>IF($O$7=1,Values!H128,IF($O$7=2,Values!R128,Values!AB128))</f>
        <v>572</v>
      </c>
      <c r="I25" s="213">
        <f>IF($O$7=1,Values!I128,IF($O$7=2,Values!S128,Values!AC128))</f>
        <v>549</v>
      </c>
      <c r="J25" s="213">
        <f>IF($O$7=1,Values!J128,IF($O$7=2,Values!T128,Values!AD128))</f>
        <v>566.20000000000005</v>
      </c>
      <c r="K25" s="213">
        <f>IF($O$7=1,Values!K128,IF($O$7=2,Values!U128,Values!AE128))</f>
        <v>564.57142857142856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551</v>
      </c>
      <c r="AD25" s="313">
        <f t="shared" si="2"/>
        <v>556</v>
      </c>
      <c r="AE25" s="313">
        <f t="shared" si="3"/>
        <v>584</v>
      </c>
      <c r="AF25" s="313">
        <f t="shared" si="4"/>
        <v>560</v>
      </c>
      <c r="AG25" s="313">
        <f t="shared" si="5"/>
        <v>580</v>
      </c>
      <c r="AH25" s="313">
        <f t="shared" si="6"/>
        <v>572</v>
      </c>
      <c r="AI25" s="313">
        <f t="shared" si="7"/>
        <v>549</v>
      </c>
      <c r="AJ25" s="315">
        <f t="shared" si="8"/>
        <v>566.20000000000005</v>
      </c>
      <c r="AK25" s="315">
        <f t="shared" si="9"/>
        <v>564.57142857142901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581</v>
      </c>
      <c r="D26" s="212">
        <f>IF($O$7=1,Values!D129,IF($O$7=2,Values!N129,Values!X129))</f>
        <v>592</v>
      </c>
      <c r="E26" s="212">
        <f>IF($O$7=1,Values!E129,IF($O$7=2,Values!O129,Values!Y129))</f>
        <v>591</v>
      </c>
      <c r="F26" s="212">
        <f>IF($O$7=1,Values!F129,IF($O$7=2,Values!P129,Values!Z129))</f>
        <v>610</v>
      </c>
      <c r="G26" s="212">
        <f>IF($O$7=1,Values!G129,IF($O$7=2,Values!Q129,Values!AA129))</f>
        <v>601</v>
      </c>
      <c r="H26" s="212">
        <f>IF($O$7=1,Values!H129,IF($O$7=2,Values!R129,Values!AB129))</f>
        <v>637</v>
      </c>
      <c r="I26" s="213">
        <f>IF($O$7=1,Values!I129,IF($O$7=2,Values!S129,Values!AC129))</f>
        <v>522</v>
      </c>
      <c r="J26" s="213">
        <f>IF($O$7=1,Values!J129,IF($O$7=2,Values!T129,Values!AD129))</f>
        <v>595</v>
      </c>
      <c r="K26" s="213">
        <f>IF($O$7=1,Values!K129,IF($O$7=2,Values!U129,Values!AE129))</f>
        <v>590.57142857142856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581</v>
      </c>
      <c r="AD26" s="313">
        <f t="shared" si="2"/>
        <v>592</v>
      </c>
      <c r="AE26" s="313">
        <f t="shared" si="3"/>
        <v>591</v>
      </c>
      <c r="AF26" s="313">
        <f t="shared" si="4"/>
        <v>610</v>
      </c>
      <c r="AG26" s="313">
        <f t="shared" si="5"/>
        <v>601</v>
      </c>
      <c r="AH26" s="313">
        <f t="shared" si="6"/>
        <v>637</v>
      </c>
      <c r="AI26" s="313">
        <f t="shared" si="7"/>
        <v>522</v>
      </c>
      <c r="AJ26" s="315">
        <f t="shared" si="8"/>
        <v>595</v>
      </c>
      <c r="AK26" s="315">
        <f t="shared" si="9"/>
        <v>590.57142857142901</v>
      </c>
      <c r="AL26" s="57"/>
    </row>
    <row r="27" spans="2:38" x14ac:dyDescent="0.25">
      <c r="B27" s="43">
        <v>0.625</v>
      </c>
      <c r="C27" s="211">
        <f>IF($O$7=1,Values!C130,IF($O$7=2,Values!M130,Values!W130))</f>
        <v>598</v>
      </c>
      <c r="D27" s="212">
        <f>IF($O$7=1,Values!D130,IF($O$7=2,Values!N130,Values!X130))</f>
        <v>676</v>
      </c>
      <c r="E27" s="212">
        <f>IF($O$7=1,Values!E130,IF($O$7=2,Values!O130,Values!Y130))</f>
        <v>652</v>
      </c>
      <c r="F27" s="212">
        <f>IF($O$7=1,Values!F130,IF($O$7=2,Values!P130,Values!Z130))</f>
        <v>662</v>
      </c>
      <c r="G27" s="212">
        <f>IF($O$7=1,Values!G130,IF($O$7=2,Values!Q130,Values!AA130))</f>
        <v>653</v>
      </c>
      <c r="H27" s="212">
        <f>IF($O$7=1,Values!H130,IF($O$7=2,Values!R130,Values!AB130))</f>
        <v>557</v>
      </c>
      <c r="I27" s="213">
        <f>IF($O$7=1,Values!I130,IF($O$7=2,Values!S130,Values!AC130))</f>
        <v>596</v>
      </c>
      <c r="J27" s="213">
        <f>IF($O$7=1,Values!J130,IF($O$7=2,Values!T130,Values!AD130))</f>
        <v>648.20000000000005</v>
      </c>
      <c r="K27" s="213">
        <f>IF($O$7=1,Values!K130,IF($O$7=2,Values!U130,Values!AE130))</f>
        <v>627.71428571428567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598</v>
      </c>
      <c r="AD27" s="313">
        <f t="shared" si="2"/>
        <v>676</v>
      </c>
      <c r="AE27" s="313">
        <f t="shared" si="3"/>
        <v>652</v>
      </c>
      <c r="AF27" s="313">
        <f t="shared" si="4"/>
        <v>662</v>
      </c>
      <c r="AG27" s="313">
        <f t="shared" si="5"/>
        <v>653</v>
      </c>
      <c r="AH27" s="313">
        <f t="shared" si="6"/>
        <v>557</v>
      </c>
      <c r="AI27" s="313">
        <f t="shared" si="7"/>
        <v>596</v>
      </c>
      <c r="AJ27" s="315">
        <f t="shared" si="8"/>
        <v>648.20000000000005</v>
      </c>
      <c r="AK27" s="315">
        <f t="shared" si="9"/>
        <v>627.71428571428601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440</v>
      </c>
      <c r="D28" s="212">
        <f>IF($O$7=1,Values!D131,IF($O$7=2,Values!N131,Values!X131))</f>
        <v>615</v>
      </c>
      <c r="E28" s="212">
        <f>IF($O$7=1,Values!E131,IF($O$7=2,Values!O131,Values!Y131))</f>
        <v>633</v>
      </c>
      <c r="F28" s="212">
        <f>IF($O$7=1,Values!F131,IF($O$7=2,Values!P131,Values!Z131))</f>
        <v>629</v>
      </c>
      <c r="G28" s="212">
        <f>IF($O$7=1,Values!G131,IF($O$7=2,Values!Q131,Values!AA131))</f>
        <v>556</v>
      </c>
      <c r="H28" s="212">
        <f>IF($O$7=1,Values!H131,IF($O$7=2,Values!R131,Values!AB131))</f>
        <v>532</v>
      </c>
      <c r="I28" s="213">
        <f>IF($O$7=1,Values!I131,IF($O$7=2,Values!S131,Values!AC131))</f>
        <v>569</v>
      </c>
      <c r="J28" s="213">
        <f>IF($O$7=1,Values!J131,IF($O$7=2,Values!T131,Values!AD131))</f>
        <v>574.6</v>
      </c>
      <c r="K28" s="213">
        <f>IF($O$7=1,Values!K131,IF($O$7=2,Values!U131,Values!AE131))</f>
        <v>567.71428571428567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440</v>
      </c>
      <c r="AD28" s="313">
        <f t="shared" si="2"/>
        <v>615</v>
      </c>
      <c r="AE28" s="313">
        <f t="shared" si="3"/>
        <v>633</v>
      </c>
      <c r="AF28" s="313">
        <f t="shared" si="4"/>
        <v>629</v>
      </c>
      <c r="AG28" s="313">
        <f t="shared" si="5"/>
        <v>556</v>
      </c>
      <c r="AH28" s="313">
        <f t="shared" si="6"/>
        <v>532</v>
      </c>
      <c r="AI28" s="313">
        <f t="shared" si="7"/>
        <v>569</v>
      </c>
      <c r="AJ28" s="315">
        <f t="shared" si="8"/>
        <v>574.6</v>
      </c>
      <c r="AK28" s="315">
        <f t="shared" si="9"/>
        <v>567.71428571428601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590</v>
      </c>
      <c r="D29" s="212">
        <f>IF($O$7=1,Values!D132,IF($O$7=2,Values!N132,Values!X132))</f>
        <v>610</v>
      </c>
      <c r="E29" s="212">
        <f>IF($O$7=1,Values!E132,IF($O$7=2,Values!O132,Values!Y132))</f>
        <v>649</v>
      </c>
      <c r="F29" s="212">
        <f>IF($O$7=1,Values!F132,IF($O$7=2,Values!P132,Values!Z132))</f>
        <v>713</v>
      </c>
      <c r="G29" s="212">
        <f>IF($O$7=1,Values!G132,IF($O$7=2,Values!Q132,Values!AA132))</f>
        <v>500</v>
      </c>
      <c r="H29" s="212">
        <f>IF($O$7=1,Values!H132,IF($O$7=2,Values!R132,Values!AB132))</f>
        <v>584</v>
      </c>
      <c r="I29" s="213">
        <f>IF($O$7=1,Values!I132,IF($O$7=2,Values!S132,Values!AC132))</f>
        <v>507</v>
      </c>
      <c r="J29" s="213">
        <f>IF($O$7=1,Values!J132,IF($O$7=2,Values!T132,Values!AD132))</f>
        <v>612.4</v>
      </c>
      <c r="K29" s="213">
        <f>IF($O$7=1,Values!K132,IF($O$7=2,Values!U132,Values!AE132))</f>
        <v>593.28571428571433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590</v>
      </c>
      <c r="AD29" s="313">
        <f t="shared" si="2"/>
        <v>610</v>
      </c>
      <c r="AE29" s="313">
        <f t="shared" si="3"/>
        <v>649</v>
      </c>
      <c r="AF29" s="313">
        <f t="shared" si="4"/>
        <v>713</v>
      </c>
      <c r="AG29" s="313">
        <f t="shared" si="5"/>
        <v>500</v>
      </c>
      <c r="AH29" s="313">
        <f t="shared" si="6"/>
        <v>584</v>
      </c>
      <c r="AI29" s="313">
        <f t="shared" si="7"/>
        <v>507</v>
      </c>
      <c r="AJ29" s="315">
        <f t="shared" si="8"/>
        <v>612.4</v>
      </c>
      <c r="AK29" s="315">
        <f t="shared" si="9"/>
        <v>593.28571428571399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455</v>
      </c>
      <c r="D30" s="212">
        <f>IF($O$7=1,Values!D133,IF($O$7=2,Values!N133,Values!X133))</f>
        <v>613</v>
      </c>
      <c r="E30" s="212">
        <f>IF($O$7=1,Values!E133,IF($O$7=2,Values!O133,Values!Y133))</f>
        <v>583</v>
      </c>
      <c r="F30" s="212">
        <f>IF($O$7=1,Values!F133,IF($O$7=2,Values!P133,Values!Z133))</f>
        <v>574</v>
      </c>
      <c r="G30" s="212">
        <f>IF($O$7=1,Values!G133,IF($O$7=2,Values!Q133,Values!AA133))</f>
        <v>543</v>
      </c>
      <c r="H30" s="212">
        <f>IF($O$7=1,Values!H133,IF($O$7=2,Values!R133,Values!AB133))</f>
        <v>472</v>
      </c>
      <c r="I30" s="213">
        <f>IF($O$7=1,Values!I133,IF($O$7=2,Values!S133,Values!AC133))</f>
        <v>400</v>
      </c>
      <c r="J30" s="213">
        <f>IF($O$7=1,Values!J133,IF($O$7=2,Values!T133,Values!AD133))</f>
        <v>553.6</v>
      </c>
      <c r="K30" s="213">
        <f>IF($O$7=1,Values!K133,IF($O$7=2,Values!U133,Values!AE133))</f>
        <v>520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455</v>
      </c>
      <c r="AD30" s="313">
        <f t="shared" si="2"/>
        <v>613</v>
      </c>
      <c r="AE30" s="313">
        <f t="shared" si="3"/>
        <v>583</v>
      </c>
      <c r="AF30" s="313">
        <f t="shared" si="4"/>
        <v>574</v>
      </c>
      <c r="AG30" s="313">
        <f t="shared" si="5"/>
        <v>543</v>
      </c>
      <c r="AH30" s="313">
        <f t="shared" si="6"/>
        <v>472</v>
      </c>
      <c r="AI30" s="313">
        <f t="shared" si="7"/>
        <v>400</v>
      </c>
      <c r="AJ30" s="315">
        <f t="shared" si="8"/>
        <v>553.6</v>
      </c>
      <c r="AK30" s="315">
        <f t="shared" si="9"/>
        <v>520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328</v>
      </c>
      <c r="D31" s="212">
        <f>IF($O$7=1,Values!D134,IF($O$7=2,Values!N134,Values!X134))</f>
        <v>387</v>
      </c>
      <c r="E31" s="212">
        <f>IF($O$7=1,Values!E134,IF($O$7=2,Values!O134,Values!Y134))</f>
        <v>401</v>
      </c>
      <c r="F31" s="212">
        <f>IF($O$7=1,Values!F134,IF($O$7=2,Values!P134,Values!Z134))</f>
        <v>404</v>
      </c>
      <c r="G31" s="212">
        <f>IF($O$7=1,Values!G134,IF($O$7=2,Values!Q134,Values!AA134))</f>
        <v>412</v>
      </c>
      <c r="H31" s="212">
        <f>IF($O$7=1,Values!H134,IF($O$7=2,Values!R134,Values!AB134))</f>
        <v>336</v>
      </c>
      <c r="I31" s="213">
        <f>IF($O$7=1,Values!I134,IF($O$7=2,Values!S134,Values!AC134))</f>
        <v>306</v>
      </c>
      <c r="J31" s="213">
        <f>IF($O$7=1,Values!J134,IF($O$7=2,Values!T134,Values!AD134))</f>
        <v>386.4</v>
      </c>
      <c r="K31" s="213">
        <f>IF($O$7=1,Values!K134,IF($O$7=2,Values!U134,Values!AE134))</f>
        <v>367.71428571428572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328</v>
      </c>
      <c r="AD31" s="313">
        <f t="shared" si="2"/>
        <v>387</v>
      </c>
      <c r="AE31" s="313">
        <f t="shared" si="3"/>
        <v>401</v>
      </c>
      <c r="AF31" s="313">
        <f t="shared" si="4"/>
        <v>404</v>
      </c>
      <c r="AG31" s="313">
        <f t="shared" si="5"/>
        <v>412</v>
      </c>
      <c r="AH31" s="313">
        <f t="shared" si="6"/>
        <v>336</v>
      </c>
      <c r="AI31" s="313">
        <f t="shared" si="7"/>
        <v>306</v>
      </c>
      <c r="AJ31" s="315">
        <f t="shared" si="8"/>
        <v>386.4</v>
      </c>
      <c r="AK31" s="315">
        <f t="shared" si="9"/>
        <v>367.71428571428601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223</v>
      </c>
      <c r="D32" s="212">
        <f>IF($O$7=1,Values!D135,IF($O$7=2,Values!N135,Values!X135))</f>
        <v>305</v>
      </c>
      <c r="E32" s="212">
        <f>IF($O$7=1,Values!E135,IF($O$7=2,Values!O135,Values!Y135))</f>
        <v>298</v>
      </c>
      <c r="F32" s="212">
        <f>IF($O$7=1,Values!F135,IF($O$7=2,Values!P135,Values!Z135))</f>
        <v>267</v>
      </c>
      <c r="G32" s="212">
        <f>IF($O$7=1,Values!G135,IF($O$7=2,Values!Q135,Values!AA135))</f>
        <v>252</v>
      </c>
      <c r="H32" s="212">
        <f>IF($O$7=1,Values!H135,IF($O$7=2,Values!R135,Values!AB135))</f>
        <v>210</v>
      </c>
      <c r="I32" s="213">
        <f>IF($O$7=1,Values!I135,IF($O$7=2,Values!S135,Values!AC135))</f>
        <v>237</v>
      </c>
      <c r="J32" s="213">
        <f>IF($O$7=1,Values!J135,IF($O$7=2,Values!T135,Values!AD135))</f>
        <v>269</v>
      </c>
      <c r="K32" s="213">
        <f>IF($O$7=1,Values!K135,IF($O$7=2,Values!U135,Values!AE135))</f>
        <v>256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223</v>
      </c>
      <c r="AD32" s="313">
        <f t="shared" si="2"/>
        <v>305</v>
      </c>
      <c r="AE32" s="313">
        <f t="shared" si="3"/>
        <v>298</v>
      </c>
      <c r="AF32" s="313">
        <f t="shared" si="4"/>
        <v>267</v>
      </c>
      <c r="AG32" s="313">
        <f t="shared" si="5"/>
        <v>252</v>
      </c>
      <c r="AH32" s="313">
        <f t="shared" si="6"/>
        <v>210</v>
      </c>
      <c r="AI32" s="313">
        <f t="shared" si="7"/>
        <v>237</v>
      </c>
      <c r="AJ32" s="315">
        <f t="shared" si="8"/>
        <v>269</v>
      </c>
      <c r="AK32" s="315">
        <f t="shared" si="9"/>
        <v>256</v>
      </c>
      <c r="AL32" s="57"/>
    </row>
    <row r="33" spans="2:38" x14ac:dyDescent="0.25">
      <c r="B33" s="43">
        <v>0.875</v>
      </c>
      <c r="C33" s="211">
        <f>IF($O$7=1,Values!C136,IF($O$7=2,Values!M136,Values!W136))</f>
        <v>170</v>
      </c>
      <c r="D33" s="212">
        <f>IF($O$7=1,Values!D136,IF($O$7=2,Values!N136,Values!X136))</f>
        <v>162</v>
      </c>
      <c r="E33" s="212">
        <f>IF($O$7=1,Values!E136,IF($O$7=2,Values!O136,Values!Y136))</f>
        <v>186</v>
      </c>
      <c r="F33" s="212">
        <f>IF($O$7=1,Values!F136,IF($O$7=2,Values!P136,Values!Z136))</f>
        <v>194</v>
      </c>
      <c r="G33" s="212">
        <f>IF($O$7=1,Values!G136,IF($O$7=2,Values!Q136,Values!AA136))</f>
        <v>190</v>
      </c>
      <c r="H33" s="212">
        <f>IF($O$7=1,Values!H136,IF($O$7=2,Values!R136,Values!AB136))</f>
        <v>191</v>
      </c>
      <c r="I33" s="213">
        <f>IF($O$7=1,Values!I136,IF($O$7=2,Values!S136,Values!AC136))</f>
        <v>149</v>
      </c>
      <c r="J33" s="213">
        <f>IF($O$7=1,Values!J136,IF($O$7=2,Values!T136,Values!AD136))</f>
        <v>180.4</v>
      </c>
      <c r="K33" s="213">
        <f>IF($O$7=1,Values!K136,IF($O$7=2,Values!U136,Values!AE136))</f>
        <v>177.42857142857142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170</v>
      </c>
      <c r="AD33" s="313">
        <f t="shared" si="2"/>
        <v>162</v>
      </c>
      <c r="AE33" s="313">
        <f t="shared" si="3"/>
        <v>186</v>
      </c>
      <c r="AF33" s="313">
        <f t="shared" si="4"/>
        <v>194</v>
      </c>
      <c r="AG33" s="313">
        <f t="shared" si="5"/>
        <v>190</v>
      </c>
      <c r="AH33" s="313">
        <f t="shared" si="6"/>
        <v>191</v>
      </c>
      <c r="AI33" s="313">
        <f t="shared" si="7"/>
        <v>149</v>
      </c>
      <c r="AJ33" s="315">
        <f t="shared" si="8"/>
        <v>180.4</v>
      </c>
      <c r="AK33" s="315">
        <f t="shared" si="9"/>
        <v>177.42857142857099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95</v>
      </c>
      <c r="D34" s="212">
        <f>IF($O$7=1,Values!D137,IF($O$7=2,Values!N137,Values!X137))</f>
        <v>107</v>
      </c>
      <c r="E34" s="212">
        <f>IF($O$7=1,Values!E137,IF($O$7=2,Values!O137,Values!Y137))</f>
        <v>126</v>
      </c>
      <c r="F34" s="212">
        <f>IF($O$7=1,Values!F137,IF($O$7=2,Values!P137,Values!Z137))</f>
        <v>142</v>
      </c>
      <c r="G34" s="212">
        <f>IF($O$7=1,Values!G137,IF($O$7=2,Values!Q137,Values!AA137))</f>
        <v>151</v>
      </c>
      <c r="H34" s="212">
        <f>IF($O$7=1,Values!H137,IF($O$7=2,Values!R137,Values!AB137))</f>
        <v>154</v>
      </c>
      <c r="I34" s="213">
        <f>IF($O$7=1,Values!I137,IF($O$7=2,Values!S137,Values!AC137))</f>
        <v>100</v>
      </c>
      <c r="J34" s="213">
        <f>IF($O$7=1,Values!J137,IF($O$7=2,Values!T137,Values!AD137))</f>
        <v>124.2</v>
      </c>
      <c r="K34" s="213">
        <f>IF($O$7=1,Values!K137,IF($O$7=2,Values!U137,Values!AE137))</f>
        <v>125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95</v>
      </c>
      <c r="AD34" s="313">
        <f t="shared" si="2"/>
        <v>107</v>
      </c>
      <c r="AE34" s="313">
        <f t="shared" si="3"/>
        <v>126</v>
      </c>
      <c r="AF34" s="313">
        <f t="shared" si="4"/>
        <v>142</v>
      </c>
      <c r="AG34" s="313">
        <f t="shared" si="5"/>
        <v>151</v>
      </c>
      <c r="AH34" s="313">
        <f t="shared" si="6"/>
        <v>154</v>
      </c>
      <c r="AI34" s="313">
        <f t="shared" si="7"/>
        <v>100</v>
      </c>
      <c r="AJ34" s="315">
        <f t="shared" si="8"/>
        <v>124.2</v>
      </c>
      <c r="AK34" s="315">
        <f t="shared" si="9"/>
        <v>125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70</v>
      </c>
      <c r="D35" s="212">
        <f>IF($O$7=1,Values!D138,IF($O$7=2,Values!N138,Values!X138))</f>
        <v>81</v>
      </c>
      <c r="E35" s="212">
        <f>IF($O$7=1,Values!E138,IF($O$7=2,Values!O138,Values!Y138))</f>
        <v>80</v>
      </c>
      <c r="F35" s="212">
        <f>IF($O$7=1,Values!F138,IF($O$7=2,Values!P138,Values!Z138))</f>
        <v>77</v>
      </c>
      <c r="G35" s="212">
        <f>IF($O$7=1,Values!G138,IF($O$7=2,Values!Q138,Values!AA138))</f>
        <v>94</v>
      </c>
      <c r="H35" s="212">
        <f>IF($O$7=1,Values!H138,IF($O$7=2,Values!R138,Values!AB138))</f>
        <v>105</v>
      </c>
      <c r="I35" s="213">
        <f>IF($O$7=1,Values!I138,IF($O$7=2,Values!S138,Values!AC138))</f>
        <v>60</v>
      </c>
      <c r="J35" s="213">
        <f>IF($O$7=1,Values!J138,IF($O$7=2,Values!T138,Values!AD138))</f>
        <v>80.400000000000006</v>
      </c>
      <c r="K35" s="213">
        <f>IF($O$7=1,Values!K138,IF($O$7=2,Values!U138,Values!AE138))</f>
        <v>81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70</v>
      </c>
      <c r="AD35" s="313">
        <f t="shared" si="2"/>
        <v>81</v>
      </c>
      <c r="AE35" s="313">
        <f t="shared" si="3"/>
        <v>80</v>
      </c>
      <c r="AF35" s="313">
        <f t="shared" si="4"/>
        <v>77</v>
      </c>
      <c r="AG35" s="313">
        <f t="shared" si="5"/>
        <v>94</v>
      </c>
      <c r="AH35" s="313">
        <f t="shared" si="6"/>
        <v>105</v>
      </c>
      <c r="AI35" s="313">
        <f t="shared" si="7"/>
        <v>60</v>
      </c>
      <c r="AJ35" s="315">
        <f t="shared" si="8"/>
        <v>80.400000000000006</v>
      </c>
      <c r="AK35" s="315">
        <f t="shared" si="9"/>
        <v>81</v>
      </c>
      <c r="AL35" s="57"/>
    </row>
    <row r="36" spans="2:38" x14ac:dyDescent="0.25">
      <c r="B36" s="366" t="s">
        <v>35</v>
      </c>
      <c r="C36" s="367">
        <f>IF($O$7=1,Values!C139,IF($O$7=2,Values!M139,Values!W139))</f>
        <v>7303</v>
      </c>
      <c r="D36" s="368">
        <f>IF($O$7=1,Values!D139,IF($O$7=2,Values!N139,Values!X139))</f>
        <v>7542</v>
      </c>
      <c r="E36" s="368">
        <f>IF($O$7=1,Values!E139,IF($O$7=2,Values!O139,Values!Y139))</f>
        <v>7657</v>
      </c>
      <c r="F36" s="368">
        <f>IF($O$7=1,Values!F139,IF($O$7=2,Values!P139,Values!Z139))</f>
        <v>7702</v>
      </c>
      <c r="G36" s="368">
        <f>IF($O$7=1,Values!G139,IF($O$7=2,Values!Q139,Values!AA139))</f>
        <v>7265</v>
      </c>
      <c r="H36" s="368">
        <f>IF($O$7=1,Values!H139,IF($O$7=2,Values!R139,Values!AB139))</f>
        <v>5981</v>
      </c>
      <c r="I36" s="369">
        <f>IF($O$7=1,Values!I139,IF($O$7=2,Values!S139,Values!AC139))</f>
        <v>5727</v>
      </c>
      <c r="J36" s="370">
        <f>IF($O$7=1,Values!J139,IF($O$7=2,Values!T139,Values!AD139))</f>
        <v>7493.8</v>
      </c>
      <c r="K36" s="370">
        <f>IF($O$7=1,Values!K139,IF($O$7=2,Values!U139,Values!AE139))</f>
        <v>7025.2857142857138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8321</v>
      </c>
      <c r="D37" s="375">
        <f>IF($O$7=1,Values!D140,IF($O$7=2,Values!N140,Values!X140))</f>
        <v>8705</v>
      </c>
      <c r="E37" s="375">
        <f>IF($O$7=1,Values!E140,IF($O$7=2,Values!O140,Values!Y140))</f>
        <v>8856</v>
      </c>
      <c r="F37" s="375">
        <f>IF($O$7=1,Values!F140,IF($O$7=2,Values!P140,Values!Z140))</f>
        <v>8857</v>
      </c>
      <c r="G37" s="375">
        <f>IF($O$7=1,Values!G140,IF($O$7=2,Values!Q140,Values!AA140))</f>
        <v>8361</v>
      </c>
      <c r="H37" s="375">
        <f>IF($O$7=1,Values!H140,IF($O$7=2,Values!R140,Values!AB140))</f>
        <v>6827</v>
      </c>
      <c r="I37" s="376">
        <f>IF($O$7=1,Values!I140,IF($O$7=2,Values!S140,Values!AC140))</f>
        <v>6480</v>
      </c>
      <c r="J37" s="377">
        <f>IF($O$7=1,Values!J140,IF($O$7=2,Values!T140,Values!AD140))</f>
        <v>8619.9999999999982</v>
      </c>
      <c r="K37" s="377">
        <f>IF($O$7=1,Values!K140,IF($O$7=2,Values!U140,Values!AE140))</f>
        <v>8058.142857142856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8486</v>
      </c>
      <c r="D38" s="380">
        <f>IF($O$7=1,Values!D141,IF($O$7=2,Values!N141,Values!X141))</f>
        <v>8893</v>
      </c>
      <c r="E38" s="380">
        <f>IF($O$7=1,Values!E141,IF($O$7=2,Values!O141,Values!Y141))</f>
        <v>9062</v>
      </c>
      <c r="F38" s="380">
        <f>IF($O$7=1,Values!F141,IF($O$7=2,Values!P141,Values!Z141))</f>
        <v>9076</v>
      </c>
      <c r="G38" s="380">
        <f>IF($O$7=1,Values!G141,IF($O$7=2,Values!Q141,Values!AA141))</f>
        <v>8606</v>
      </c>
      <c r="H38" s="380">
        <f>IF($O$7=1,Values!H141,IF($O$7=2,Values!R141,Values!AB141))</f>
        <v>7086</v>
      </c>
      <c r="I38" s="381">
        <f>IF($O$7=1,Values!I141,IF($O$7=2,Values!S141,Values!AC141))</f>
        <v>6640</v>
      </c>
      <c r="J38" s="382">
        <f>IF($O$7=1,Values!J141,IF($O$7=2,Values!T141,Values!AD141))</f>
        <v>8824.5999999999985</v>
      </c>
      <c r="K38" s="382">
        <f>IF($O$7=1,Values!K141,IF($O$7=2,Values!U141,Values!AE141))</f>
        <v>8264.1428571428551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8803</v>
      </c>
      <c r="D39" s="385">
        <f>IF($O$7=1,Values!D142,IF($O$7=2,Values!N142,Values!X142))</f>
        <v>9219</v>
      </c>
      <c r="E39" s="385">
        <f>IF($O$7=1,Values!E142,IF($O$7=2,Values!O142,Values!Y142))</f>
        <v>9408</v>
      </c>
      <c r="F39" s="385">
        <f>IF($O$7=1,Values!F142,IF($O$7=2,Values!P142,Values!Z142))</f>
        <v>9447</v>
      </c>
      <c r="G39" s="385">
        <f>IF($O$7=1,Values!G142,IF($O$7=2,Values!Q142,Values!AA142))</f>
        <v>8932</v>
      </c>
      <c r="H39" s="385">
        <f>IF($O$7=1,Values!H142,IF($O$7=2,Values!R142,Values!AB142))</f>
        <v>7396</v>
      </c>
      <c r="I39" s="386">
        <f>IF($O$7=1,Values!I142,IF($O$7=2,Values!S142,Values!AC142))</f>
        <v>6905</v>
      </c>
      <c r="J39" s="387">
        <f>IF($O$7=1,Values!J142,IF($O$7=2,Values!T142,Values!AD142))</f>
        <v>9161.7999999999993</v>
      </c>
      <c r="K39" s="387">
        <f>IF($O$7=1,Values!K142,IF($O$7=2,Values!U142,Values!AE142))</f>
        <v>8587.1428571428569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503" t="str">
        <f>Dashboard!$U$2</f>
        <v>Jacobs UK Ltd</v>
      </c>
      <c r="N2" s="503"/>
      <c r="O2" s="503"/>
      <c r="P2" s="503"/>
      <c r="Q2" s="503"/>
      <c r="R2" s="503"/>
      <c r="S2" s="503"/>
      <c r="T2" s="503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503" t="str">
        <f>Dashboard!$U$3</f>
        <v>4007-MID Bath</v>
      </c>
      <c r="N3" s="503"/>
      <c r="O3" s="503"/>
      <c r="P3" s="503"/>
      <c r="Q3" s="503"/>
      <c r="R3" s="503"/>
      <c r="S3" s="503"/>
      <c r="T3" s="503"/>
      <c r="U3" s="512"/>
      <c r="V3" s="512"/>
      <c r="W3" s="512"/>
      <c r="X3" s="512"/>
      <c r="Y3" s="512"/>
      <c r="Z3" s="512"/>
      <c r="AA3" s="512"/>
      <c r="AB3" s="512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503" t="str">
        <f>Dashboard!$U$4</f>
        <v>23 - Beckford Rd</v>
      </c>
      <c r="N4" s="503"/>
      <c r="O4" s="503"/>
      <c r="P4" s="503"/>
      <c r="Q4" s="503"/>
      <c r="R4" s="503"/>
      <c r="S4" s="503"/>
      <c r="T4" s="503"/>
      <c r="U4" s="358"/>
      <c r="V4" s="358"/>
      <c r="W4" s="358"/>
      <c r="X4" s="358"/>
      <c r="Y4" s="358"/>
      <c r="Z4" s="358"/>
      <c r="AA4" s="511"/>
      <c r="AB4" s="511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502">
        <f>Dashboard!$T$5</f>
        <v>43743</v>
      </c>
      <c r="N5" s="502"/>
      <c r="O5" s="502"/>
      <c r="P5" s="502"/>
      <c r="Q5" s="502"/>
      <c r="R5" s="502"/>
      <c r="S5" s="502"/>
      <c r="T5" s="502"/>
      <c r="U5" s="455"/>
      <c r="V5" s="358"/>
      <c r="W5" s="358"/>
      <c r="X5" s="358"/>
      <c r="Y5" s="358"/>
      <c r="Z5" s="358"/>
      <c r="AA5" s="511"/>
      <c r="AB5" s="511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11"/>
      <c r="AB6" s="511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13"/>
      <c r="AB7" s="513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11"/>
      <c r="AB10" s="511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11"/>
      <c r="AB11" s="511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11"/>
      <c r="AB12" s="511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6" t="str">
        <f ca="1">OFFSET(BA1,AP4-1,0)</f>
        <v>Combined</v>
      </c>
      <c r="F13" s="517"/>
      <c r="G13" s="517"/>
      <c r="H13" s="517"/>
      <c r="I13" s="517"/>
      <c r="J13" s="517"/>
      <c r="K13" s="517"/>
      <c r="L13" s="517"/>
      <c r="M13" s="517"/>
      <c r="N13" s="517"/>
      <c r="O13" s="517"/>
      <c r="P13" s="518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11"/>
      <c r="AB13" s="511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9" t="s">
        <v>41</v>
      </c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521"/>
      <c r="R14" s="357"/>
      <c r="S14" s="357"/>
      <c r="T14" s="357"/>
      <c r="U14" s="358"/>
      <c r="V14" s="358"/>
      <c r="W14" s="358"/>
      <c r="X14" s="358"/>
      <c r="Y14" s="358"/>
      <c r="Z14" s="358"/>
      <c r="AA14" s="511"/>
      <c r="AB14" s="511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22" t="s">
        <v>4</v>
      </c>
      <c r="D15" s="523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11"/>
      <c r="AB15" s="511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12</v>
      </c>
      <c r="D17" s="352">
        <f ca="1">IFERROR(VALUE(0&amp;SUBSTITUTE(C17,"*","")),0)</f>
        <v>12</v>
      </c>
      <c r="E17" s="283">
        <f ca="1">OFFSET(Values!D149,($AO$4-1)*102,($AP$4-1)*14)</f>
        <v>0</v>
      </c>
      <c r="F17" s="284">
        <f ca="1">OFFSET(Values!E149,($AO$4-1)*102,($AP$4-1)*14)</f>
        <v>8</v>
      </c>
      <c r="G17" s="284">
        <f ca="1">OFFSET(Values!F149,($AO$4-1)*102,($AP$4-1)*14)</f>
        <v>0</v>
      </c>
      <c r="H17" s="284">
        <f ca="1">OFFSET(Values!G149,($AO$4-1)*102,($AP$4-1)*14)</f>
        <v>1</v>
      </c>
      <c r="I17" s="284">
        <f ca="1">OFFSET(Values!H149,($AO$4-1)*102,($AP$4-1)*14)</f>
        <v>1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2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11</v>
      </c>
      <c r="D18" s="353">
        <f t="shared" ref="D18:D81" ca="1" si="0">IFERROR(VALUE(0&amp;SUBSTITUTE(C18,"*","")),0)</f>
        <v>11</v>
      </c>
      <c r="E18" s="286">
        <f ca="1">OFFSET(Values!D150,($AO$4-1)*102,($AP$4-1)*14)</f>
        <v>0</v>
      </c>
      <c r="F18" s="286">
        <f ca="1">OFFSET(Values!E150,($AO$4-1)*102,($AP$4-1)*14)</f>
        <v>5</v>
      </c>
      <c r="G18" s="286">
        <f ca="1">OFFSET(Values!F150,($AO$4-1)*102,($AP$4-1)*14)</f>
        <v>0</v>
      </c>
      <c r="H18" s="286">
        <f ca="1">OFFSET(Values!G150,($AO$4-1)*102,($AP$4-1)*14)</f>
        <v>2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1</v>
      </c>
      <c r="N18" s="286">
        <f ca="1">OFFSET(Values!M150,($AO$4-1)*102,($AP$4-1)*14)</f>
        <v>3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11</v>
      </c>
      <c r="D19" s="353">
        <f t="shared" ca="1" si="0"/>
        <v>11</v>
      </c>
      <c r="E19" s="286">
        <f ca="1">OFFSET(Values!D151,($AO$4-1)*102,($AP$4-1)*14)</f>
        <v>0</v>
      </c>
      <c r="F19" s="286">
        <f ca="1">OFFSET(Values!E151,($AO$4-1)*102,($AP$4-1)*14)</f>
        <v>10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1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5</v>
      </c>
      <c r="D20" s="353">
        <f t="shared" ca="1" si="0"/>
        <v>5</v>
      </c>
      <c r="E20" s="286">
        <f ca="1">OFFSET(Values!D152,($AO$4-1)*102,($AP$4-1)*14)</f>
        <v>0</v>
      </c>
      <c r="F20" s="286">
        <f ca="1">OFFSET(Values!E152,($AO$4-1)*102,($AP$4-1)*14)</f>
        <v>3</v>
      </c>
      <c r="G20" s="286">
        <f ca="1">OFFSET(Values!F152,($AO$4-1)*102,($AP$4-1)*14)</f>
        <v>0</v>
      </c>
      <c r="H20" s="286">
        <f ca="1">OFFSET(Values!G152,($AO$4-1)*102,($AP$4-1)*14)</f>
        <v>1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1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4</v>
      </c>
      <c r="D21" s="353">
        <f t="shared" ca="1" si="0"/>
        <v>4</v>
      </c>
      <c r="E21" s="286">
        <f ca="1">OFFSET(Values!D153,($AO$4-1)*102,($AP$4-1)*14)</f>
        <v>0</v>
      </c>
      <c r="F21" s="286">
        <f ca="1">OFFSET(Values!E153,($AO$4-1)*102,($AP$4-1)*14)</f>
        <v>3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1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13</v>
      </c>
      <c r="D22" s="353">
        <f t="shared" ca="1" si="0"/>
        <v>13</v>
      </c>
      <c r="E22" s="286">
        <f ca="1">OFFSET(Values!D154,($AO$4-1)*102,($AP$4-1)*14)</f>
        <v>1</v>
      </c>
      <c r="F22" s="286">
        <f ca="1">OFFSET(Values!E154,($AO$4-1)*102,($AP$4-1)*14)</f>
        <v>9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1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2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9</v>
      </c>
      <c r="D23" s="353">
        <f t="shared" ca="1" si="0"/>
        <v>9</v>
      </c>
      <c r="E23" s="286">
        <f ca="1">OFFSET(Values!D155,($AO$4-1)*102,($AP$4-1)*14)</f>
        <v>0</v>
      </c>
      <c r="F23" s="286">
        <f ca="1">OFFSET(Values!E155,($AO$4-1)*102,($AP$4-1)*14)</f>
        <v>8</v>
      </c>
      <c r="G23" s="286">
        <f ca="1">OFFSET(Values!F155,($AO$4-1)*102,($AP$4-1)*14)</f>
        <v>0</v>
      </c>
      <c r="H23" s="286">
        <f ca="1">OFFSET(Values!G155,($AO$4-1)*102,($AP$4-1)*14)</f>
        <v>1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9</v>
      </c>
      <c r="D24" s="353">
        <f t="shared" ca="1" si="0"/>
        <v>9</v>
      </c>
      <c r="E24" s="286">
        <f ca="1">OFFSET(Values!D156,($AO$4-1)*102,($AP$4-1)*14)</f>
        <v>0</v>
      </c>
      <c r="F24" s="286">
        <f ca="1">OFFSET(Values!E156,($AO$4-1)*102,($AP$4-1)*14)</f>
        <v>7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1</v>
      </c>
      <c r="N24" s="286">
        <f ca="1">OFFSET(Values!M156,($AO$4-1)*102,($AP$4-1)*14)</f>
        <v>1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7</v>
      </c>
      <c r="D25" s="353">
        <f t="shared" ca="1" si="0"/>
        <v>7</v>
      </c>
      <c r="E25" s="286">
        <f ca="1">OFFSET(Values!D157,($AO$4-1)*102,($AP$4-1)*14)</f>
        <v>0</v>
      </c>
      <c r="F25" s="286">
        <f ca="1">OFFSET(Values!E157,($AO$4-1)*102,($AP$4-1)*14)</f>
        <v>6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1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6</v>
      </c>
      <c r="D26" s="353">
        <f t="shared" ca="1" si="0"/>
        <v>6</v>
      </c>
      <c r="E26" s="286">
        <f ca="1">OFFSET(Values!D158,($AO$4-1)*102,($AP$4-1)*14)</f>
        <v>0</v>
      </c>
      <c r="F26" s="286">
        <f ca="1">OFFSET(Values!E158,($AO$4-1)*102,($AP$4-1)*14)</f>
        <v>4</v>
      </c>
      <c r="G26" s="286">
        <f ca="1">OFFSET(Values!F158,($AO$4-1)*102,($AP$4-1)*14)</f>
        <v>0</v>
      </c>
      <c r="H26" s="286">
        <f ca="1">OFFSET(Values!G158,($AO$4-1)*102,($AP$4-1)*14)</f>
        <v>1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1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2</v>
      </c>
      <c r="D27" s="353">
        <f t="shared" ca="1" si="0"/>
        <v>2</v>
      </c>
      <c r="E27" s="286">
        <f ca="1">OFFSET(Values!D159,($AO$4-1)*102,($AP$4-1)*14)</f>
        <v>0</v>
      </c>
      <c r="F27" s="286">
        <f ca="1">OFFSET(Values!E159,($AO$4-1)*102,($AP$4-1)*14)</f>
        <v>0</v>
      </c>
      <c r="G27" s="286">
        <f ca="1">OFFSET(Values!F159,($AO$4-1)*102,($AP$4-1)*14)</f>
        <v>0</v>
      </c>
      <c r="H27" s="286">
        <f ca="1">OFFSET(Values!G159,($AO$4-1)*102,($AP$4-1)*14)</f>
        <v>2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2</v>
      </c>
      <c r="D28" s="353">
        <f t="shared" ca="1" si="0"/>
        <v>2</v>
      </c>
      <c r="E28" s="286">
        <f ca="1">OFFSET(Values!D160,($AO$4-1)*102,($AP$4-1)*14)</f>
        <v>0</v>
      </c>
      <c r="F28" s="286">
        <f ca="1">OFFSET(Values!E160,($AO$4-1)*102,($AP$4-1)*14)</f>
        <v>1</v>
      </c>
      <c r="G28" s="286">
        <f ca="1">OFFSET(Values!F160,($AO$4-1)*102,($AP$4-1)*14)</f>
        <v>0</v>
      </c>
      <c r="H28" s="286">
        <f ca="1">OFFSET(Values!G160,($AO$4-1)*102,($AP$4-1)*14)</f>
        <v>1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5</v>
      </c>
      <c r="D29" s="353">
        <f t="shared" ca="1" si="0"/>
        <v>5</v>
      </c>
      <c r="E29" s="286">
        <f ca="1">OFFSET(Values!D161,($AO$4-1)*102,($AP$4-1)*14)</f>
        <v>0</v>
      </c>
      <c r="F29" s="286">
        <f ca="1">OFFSET(Values!E161,($AO$4-1)*102,($AP$4-1)*14)</f>
        <v>2</v>
      </c>
      <c r="G29" s="286">
        <f ca="1">OFFSET(Values!F161,($AO$4-1)*102,($AP$4-1)*14)</f>
        <v>0</v>
      </c>
      <c r="H29" s="286">
        <f ca="1">OFFSET(Values!G161,($AO$4-1)*102,($AP$4-1)*14)</f>
        <v>1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1</v>
      </c>
      <c r="M29" s="286">
        <f ca="1">OFFSET(Values!L161,($AO$4-1)*102,($AP$4-1)*14)</f>
        <v>1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6</v>
      </c>
      <c r="D30" s="353">
        <f t="shared" ca="1" si="0"/>
        <v>6</v>
      </c>
      <c r="E30" s="286">
        <f ca="1">OFFSET(Values!D162,($AO$4-1)*102,($AP$4-1)*14)</f>
        <v>0</v>
      </c>
      <c r="F30" s="286">
        <f ca="1">OFFSET(Values!E162,($AO$4-1)*102,($AP$4-1)*14)</f>
        <v>4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2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3</v>
      </c>
      <c r="D31" s="353">
        <f t="shared" ca="1" si="0"/>
        <v>3</v>
      </c>
      <c r="E31" s="286">
        <f ca="1">OFFSET(Values!D163,($AO$4-1)*102,($AP$4-1)*14)</f>
        <v>0</v>
      </c>
      <c r="F31" s="286">
        <f ca="1">OFFSET(Values!E163,($AO$4-1)*102,($AP$4-1)*14)</f>
        <v>0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1</v>
      </c>
      <c r="M31" s="286">
        <f ca="1">OFFSET(Values!L163,($AO$4-1)*102,($AP$4-1)*14)</f>
        <v>1</v>
      </c>
      <c r="N31" s="286">
        <f ca="1">OFFSET(Values!M163,($AO$4-1)*102,($AP$4-1)*14)</f>
        <v>1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10</v>
      </c>
      <c r="D32" s="353">
        <f t="shared" ca="1" si="0"/>
        <v>10</v>
      </c>
      <c r="E32" s="286">
        <f ca="1">OFFSET(Values!D164,($AO$4-1)*102,($AP$4-1)*14)</f>
        <v>0</v>
      </c>
      <c r="F32" s="286">
        <f ca="1">OFFSET(Values!E164,($AO$4-1)*102,($AP$4-1)*14)</f>
        <v>8</v>
      </c>
      <c r="G32" s="286">
        <f ca="1">OFFSET(Values!F164,($AO$4-1)*102,($AP$4-1)*14)</f>
        <v>0</v>
      </c>
      <c r="H32" s="286">
        <f ca="1">OFFSET(Values!G164,($AO$4-1)*102,($AP$4-1)*14)</f>
        <v>2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10</v>
      </c>
      <c r="D33" s="353">
        <f t="shared" ca="1" si="0"/>
        <v>10</v>
      </c>
      <c r="E33" s="286">
        <f ca="1">OFFSET(Values!D165,($AO$4-1)*102,($AP$4-1)*14)</f>
        <v>0</v>
      </c>
      <c r="F33" s="286">
        <f ca="1">OFFSET(Values!E165,($AO$4-1)*102,($AP$4-1)*14)</f>
        <v>8</v>
      </c>
      <c r="G33" s="286">
        <f ca="1">OFFSET(Values!F165,($AO$4-1)*102,($AP$4-1)*14)</f>
        <v>0</v>
      </c>
      <c r="H33" s="286">
        <f ca="1">OFFSET(Values!G165,($AO$4-1)*102,($AP$4-1)*14)</f>
        <v>1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1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14</v>
      </c>
      <c r="D34" s="353">
        <f t="shared" ca="1" si="0"/>
        <v>14</v>
      </c>
      <c r="E34" s="286">
        <f ca="1">OFFSET(Values!D166,($AO$4-1)*102,($AP$4-1)*14)</f>
        <v>0</v>
      </c>
      <c r="F34" s="286">
        <f ca="1">OFFSET(Values!E166,($AO$4-1)*102,($AP$4-1)*14)</f>
        <v>12</v>
      </c>
      <c r="G34" s="286">
        <f ca="1">OFFSET(Values!F166,($AO$4-1)*102,($AP$4-1)*14)</f>
        <v>0</v>
      </c>
      <c r="H34" s="286">
        <f ca="1">OFFSET(Values!G166,($AO$4-1)*102,($AP$4-1)*14)</f>
        <v>1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1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21</v>
      </c>
      <c r="D35" s="353">
        <f t="shared" ca="1" si="0"/>
        <v>21</v>
      </c>
      <c r="E35" s="286">
        <f ca="1">OFFSET(Values!D167,($AO$4-1)*102,($AP$4-1)*14)</f>
        <v>1</v>
      </c>
      <c r="F35" s="286">
        <f ca="1">OFFSET(Values!E167,($AO$4-1)*102,($AP$4-1)*14)</f>
        <v>14</v>
      </c>
      <c r="G35" s="286">
        <f ca="1">OFFSET(Values!F167,($AO$4-1)*102,($AP$4-1)*14)</f>
        <v>0</v>
      </c>
      <c r="H35" s="286">
        <f ca="1">OFFSET(Values!G167,($AO$4-1)*102,($AP$4-1)*14)</f>
        <v>1</v>
      </c>
      <c r="I35" s="286">
        <f ca="1">OFFSET(Values!H167,($AO$4-1)*102,($AP$4-1)*14)</f>
        <v>2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1</v>
      </c>
      <c r="M35" s="286">
        <f ca="1">OFFSET(Values!L167,($AO$4-1)*102,($AP$4-1)*14)</f>
        <v>1</v>
      </c>
      <c r="N35" s="286">
        <f ca="1">OFFSET(Values!M167,($AO$4-1)*102,($AP$4-1)*14)</f>
        <v>1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28</v>
      </c>
      <c r="D36" s="353">
        <f t="shared" ca="1" si="0"/>
        <v>28</v>
      </c>
      <c r="E36" s="286">
        <f ca="1">OFFSET(Values!D168,($AO$4-1)*102,($AP$4-1)*14)</f>
        <v>1</v>
      </c>
      <c r="F36" s="286">
        <f ca="1">OFFSET(Values!E168,($AO$4-1)*102,($AP$4-1)*14)</f>
        <v>21</v>
      </c>
      <c r="G36" s="286">
        <f ca="1">OFFSET(Values!F168,($AO$4-1)*102,($AP$4-1)*14)</f>
        <v>0</v>
      </c>
      <c r="H36" s="286">
        <f ca="1">OFFSET(Values!G168,($AO$4-1)*102,($AP$4-1)*14)</f>
        <v>2</v>
      </c>
      <c r="I36" s="286">
        <f ca="1">OFFSET(Values!H168,($AO$4-1)*102,($AP$4-1)*14)</f>
        <v>2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2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26</v>
      </c>
      <c r="D37" s="353">
        <f t="shared" ca="1" si="0"/>
        <v>26</v>
      </c>
      <c r="E37" s="286">
        <f ca="1">OFFSET(Values!D169,($AO$4-1)*102,($AP$4-1)*14)</f>
        <v>0</v>
      </c>
      <c r="F37" s="286">
        <f ca="1">OFFSET(Values!E169,($AO$4-1)*102,($AP$4-1)*14)</f>
        <v>18</v>
      </c>
      <c r="G37" s="286">
        <f ca="1">OFFSET(Values!F169,($AO$4-1)*102,($AP$4-1)*14)</f>
        <v>0</v>
      </c>
      <c r="H37" s="286">
        <f ca="1">OFFSET(Values!G169,($AO$4-1)*102,($AP$4-1)*14)</f>
        <v>5</v>
      </c>
      <c r="I37" s="286">
        <f ca="1">OFFSET(Values!H169,($AO$4-1)*102,($AP$4-1)*14)</f>
        <v>2</v>
      </c>
      <c r="J37" s="286">
        <f ca="1">OFFSET(Values!I169,($AO$4-1)*102,($AP$4-1)*14)</f>
        <v>1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26</v>
      </c>
      <c r="D38" s="353">
        <f t="shared" ca="1" si="0"/>
        <v>26</v>
      </c>
      <c r="E38" s="286">
        <f ca="1">OFFSET(Values!D170,($AO$4-1)*102,($AP$4-1)*14)</f>
        <v>0</v>
      </c>
      <c r="F38" s="286">
        <f ca="1">OFFSET(Values!E170,($AO$4-1)*102,($AP$4-1)*14)</f>
        <v>16</v>
      </c>
      <c r="G38" s="286">
        <f ca="1">OFFSET(Values!F170,($AO$4-1)*102,($AP$4-1)*14)</f>
        <v>0</v>
      </c>
      <c r="H38" s="286">
        <f ca="1">OFFSET(Values!G170,($AO$4-1)*102,($AP$4-1)*14)</f>
        <v>3</v>
      </c>
      <c r="I38" s="286">
        <f ca="1">OFFSET(Values!H170,($AO$4-1)*102,($AP$4-1)*14)</f>
        <v>2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2</v>
      </c>
      <c r="M38" s="286">
        <f ca="1">OFFSET(Values!L170,($AO$4-1)*102,($AP$4-1)*14)</f>
        <v>2</v>
      </c>
      <c r="N38" s="286">
        <f ca="1">OFFSET(Values!M170,($AO$4-1)*102,($AP$4-1)*14)</f>
        <v>1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33</v>
      </c>
      <c r="D39" s="353">
        <f t="shared" ca="1" si="0"/>
        <v>33</v>
      </c>
      <c r="E39" s="286">
        <f ca="1">OFFSET(Values!D171,($AO$4-1)*102,($AP$4-1)*14)</f>
        <v>1</v>
      </c>
      <c r="F39" s="286">
        <f ca="1">OFFSET(Values!E171,($AO$4-1)*102,($AP$4-1)*14)</f>
        <v>22</v>
      </c>
      <c r="G39" s="286">
        <f ca="1">OFFSET(Values!F171,($AO$4-1)*102,($AP$4-1)*14)</f>
        <v>0</v>
      </c>
      <c r="H39" s="286">
        <f ca="1">OFFSET(Values!G171,($AO$4-1)*102,($AP$4-1)*14)</f>
        <v>4</v>
      </c>
      <c r="I39" s="286">
        <f ca="1">OFFSET(Values!H171,($AO$4-1)*102,($AP$4-1)*14)</f>
        <v>1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1</v>
      </c>
      <c r="M39" s="286">
        <f ca="1">OFFSET(Values!L171,($AO$4-1)*102,($AP$4-1)*14)</f>
        <v>1</v>
      </c>
      <c r="N39" s="286">
        <f ca="1">OFFSET(Values!M171,($AO$4-1)*102,($AP$4-1)*14)</f>
        <v>3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44</v>
      </c>
      <c r="D40" s="353">
        <f t="shared" ca="1" si="0"/>
        <v>44</v>
      </c>
      <c r="E40" s="286">
        <f ca="1">OFFSET(Values!D172,($AO$4-1)*102,($AP$4-1)*14)</f>
        <v>1</v>
      </c>
      <c r="F40" s="286">
        <f ca="1">OFFSET(Values!E172,($AO$4-1)*102,($AP$4-1)*14)</f>
        <v>37</v>
      </c>
      <c r="G40" s="286">
        <f ca="1">OFFSET(Values!F172,($AO$4-1)*102,($AP$4-1)*14)</f>
        <v>0</v>
      </c>
      <c r="H40" s="286">
        <f ca="1">OFFSET(Values!G172,($AO$4-1)*102,($AP$4-1)*14)</f>
        <v>1</v>
      </c>
      <c r="I40" s="286">
        <f ca="1">OFFSET(Values!H172,($AO$4-1)*102,($AP$4-1)*14)</f>
        <v>0</v>
      </c>
      <c r="J40" s="286">
        <f ca="1">OFFSET(Values!I172,($AO$4-1)*102,($AP$4-1)*14)</f>
        <v>1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1</v>
      </c>
      <c r="N40" s="286">
        <f ca="1">OFFSET(Values!M172,($AO$4-1)*102,($AP$4-1)*14)</f>
        <v>3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40</v>
      </c>
      <c r="D41" s="353">
        <f t="shared" ca="1" si="0"/>
        <v>40</v>
      </c>
      <c r="E41" s="292">
        <f ca="1">OFFSET(Values!D173,($AO$4-1)*102,($AP$4-1)*14)</f>
        <v>1</v>
      </c>
      <c r="F41" s="286">
        <f ca="1">OFFSET(Values!E173,($AO$4-1)*102,($AP$4-1)*14)</f>
        <v>22</v>
      </c>
      <c r="G41" s="286">
        <f ca="1">OFFSET(Values!F173,($AO$4-1)*102,($AP$4-1)*14)</f>
        <v>0</v>
      </c>
      <c r="H41" s="286">
        <f ca="1">OFFSET(Values!G173,($AO$4-1)*102,($AP$4-1)*14)</f>
        <v>7</v>
      </c>
      <c r="I41" s="286">
        <f ca="1">OFFSET(Values!H173,($AO$4-1)*102,($AP$4-1)*14)</f>
        <v>2</v>
      </c>
      <c r="J41" s="286">
        <f ca="1">OFFSET(Values!I173,($AO$4-1)*102,($AP$4-1)*14)</f>
        <v>2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3</v>
      </c>
      <c r="N41" s="286">
        <f ca="1">OFFSET(Values!M173,($AO$4-1)*102,($AP$4-1)*14)</f>
        <v>3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59</v>
      </c>
      <c r="D42" s="353">
        <f t="shared" ca="1" si="0"/>
        <v>59</v>
      </c>
      <c r="E42" s="286">
        <f ca="1">OFFSET(Values!D174,($AO$4-1)*102,($AP$4-1)*14)</f>
        <v>0</v>
      </c>
      <c r="F42" s="286">
        <f ca="1">OFFSET(Values!E174,($AO$4-1)*102,($AP$4-1)*14)</f>
        <v>42</v>
      </c>
      <c r="G42" s="286">
        <f ca="1">OFFSET(Values!F174,($AO$4-1)*102,($AP$4-1)*14)</f>
        <v>0</v>
      </c>
      <c r="H42" s="286">
        <f ca="1">OFFSET(Values!G174,($AO$4-1)*102,($AP$4-1)*14)</f>
        <v>7</v>
      </c>
      <c r="I42" s="286">
        <f ca="1">OFFSET(Values!H174,($AO$4-1)*102,($AP$4-1)*14)</f>
        <v>2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2</v>
      </c>
      <c r="M42" s="286">
        <f ca="1">OFFSET(Values!L174,($AO$4-1)*102,($AP$4-1)*14)</f>
        <v>3</v>
      </c>
      <c r="N42" s="286">
        <f ca="1">OFFSET(Values!M174,($AO$4-1)*102,($AP$4-1)*14)</f>
        <v>3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86</v>
      </c>
      <c r="D43" s="353">
        <f t="shared" ca="1" si="0"/>
        <v>86</v>
      </c>
      <c r="E43" s="286">
        <f ca="1">OFFSET(Values!D175,($AO$4-1)*102,($AP$4-1)*14)</f>
        <v>2</v>
      </c>
      <c r="F43" s="286">
        <f ca="1">OFFSET(Values!E175,($AO$4-1)*102,($AP$4-1)*14)</f>
        <v>68</v>
      </c>
      <c r="G43" s="286">
        <f ca="1">OFFSET(Values!F175,($AO$4-1)*102,($AP$4-1)*14)</f>
        <v>2</v>
      </c>
      <c r="H43" s="286">
        <f ca="1">OFFSET(Values!G175,($AO$4-1)*102,($AP$4-1)*14)</f>
        <v>7</v>
      </c>
      <c r="I43" s="286">
        <f ca="1">OFFSET(Values!H175,($AO$4-1)*102,($AP$4-1)*14)</f>
        <v>2</v>
      </c>
      <c r="J43" s="286">
        <f ca="1">OFFSET(Values!I175,($AO$4-1)*102,($AP$4-1)*14)</f>
        <v>1</v>
      </c>
      <c r="K43" s="286">
        <f ca="1">OFFSET(Values!J175,($AO$4-1)*102,($AP$4-1)*14)</f>
        <v>0</v>
      </c>
      <c r="L43" s="286">
        <f ca="1">OFFSET(Values!K175,($AO$4-1)*102,($AP$4-1)*14)</f>
        <v>2</v>
      </c>
      <c r="M43" s="286">
        <f ca="1">OFFSET(Values!L175,($AO$4-1)*102,($AP$4-1)*14)</f>
        <v>2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112</v>
      </c>
      <c r="D44" s="353">
        <f t="shared" ca="1" si="0"/>
        <v>112</v>
      </c>
      <c r="E44" s="286">
        <f ca="1">OFFSET(Values!D176,($AO$4-1)*102,($AP$4-1)*14)</f>
        <v>4</v>
      </c>
      <c r="F44" s="286">
        <f ca="1">OFFSET(Values!E176,($AO$4-1)*102,($AP$4-1)*14)</f>
        <v>89</v>
      </c>
      <c r="G44" s="286">
        <f ca="1">OFFSET(Values!F176,($AO$4-1)*102,($AP$4-1)*14)</f>
        <v>0</v>
      </c>
      <c r="H44" s="286">
        <f ca="1">OFFSET(Values!G176,($AO$4-1)*102,($AP$4-1)*14)</f>
        <v>11</v>
      </c>
      <c r="I44" s="286">
        <f ca="1">OFFSET(Values!H176,($AO$4-1)*102,($AP$4-1)*14)</f>
        <v>4</v>
      </c>
      <c r="J44" s="286">
        <f ca="1">OFFSET(Values!I176,($AO$4-1)*102,($AP$4-1)*14)</f>
        <v>1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3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116</v>
      </c>
      <c r="D45" s="353">
        <f t="shared" ca="1" si="0"/>
        <v>116</v>
      </c>
      <c r="E45" s="286">
        <f ca="1">OFFSET(Values!D177,($AO$4-1)*102,($AP$4-1)*14)</f>
        <v>5</v>
      </c>
      <c r="F45" s="286">
        <f ca="1">OFFSET(Values!E177,($AO$4-1)*102,($AP$4-1)*14)</f>
        <v>91</v>
      </c>
      <c r="G45" s="286">
        <f ca="1">OFFSET(Values!F177,($AO$4-1)*102,($AP$4-1)*14)</f>
        <v>0</v>
      </c>
      <c r="H45" s="286">
        <f ca="1">OFFSET(Values!G177,($AO$4-1)*102,($AP$4-1)*14)</f>
        <v>8</v>
      </c>
      <c r="I45" s="286">
        <f ca="1">OFFSET(Values!H177,($AO$4-1)*102,($AP$4-1)*14)</f>
        <v>5</v>
      </c>
      <c r="J45" s="286">
        <f ca="1">OFFSET(Values!I177,($AO$4-1)*102,($AP$4-1)*14)</f>
        <v>1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4</v>
      </c>
      <c r="N45" s="286">
        <f ca="1">OFFSET(Values!M177,($AO$4-1)*102,($AP$4-1)*14)</f>
        <v>2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143</v>
      </c>
      <c r="D46" s="353">
        <f t="shared" ca="1" si="0"/>
        <v>143</v>
      </c>
      <c r="E46" s="286">
        <f ca="1">OFFSET(Values!D178,($AO$4-1)*102,($AP$4-1)*14)</f>
        <v>6</v>
      </c>
      <c r="F46" s="286">
        <f ca="1">OFFSET(Values!E178,($AO$4-1)*102,($AP$4-1)*14)</f>
        <v>123</v>
      </c>
      <c r="G46" s="286">
        <f ca="1">OFFSET(Values!F178,($AO$4-1)*102,($AP$4-1)*14)</f>
        <v>0</v>
      </c>
      <c r="H46" s="286">
        <f ca="1">OFFSET(Values!G178,($AO$4-1)*102,($AP$4-1)*14)</f>
        <v>6</v>
      </c>
      <c r="I46" s="286">
        <f ca="1">OFFSET(Values!H178,($AO$4-1)*102,($AP$4-1)*14)</f>
        <v>4</v>
      </c>
      <c r="J46" s="286">
        <f ca="1">OFFSET(Values!I178,($AO$4-1)*102,($AP$4-1)*14)</f>
        <v>1</v>
      </c>
      <c r="K46" s="286">
        <f ca="1">OFFSET(Values!J178,($AO$4-1)*102,($AP$4-1)*14)</f>
        <v>0</v>
      </c>
      <c r="L46" s="286">
        <f ca="1">OFFSET(Values!K178,($AO$4-1)*102,($AP$4-1)*14)</f>
        <v>1</v>
      </c>
      <c r="M46" s="286">
        <f ca="1">OFFSET(Values!L178,($AO$4-1)*102,($AP$4-1)*14)</f>
        <v>1</v>
      </c>
      <c r="N46" s="286">
        <f ca="1">OFFSET(Values!M178,($AO$4-1)*102,($AP$4-1)*14)</f>
        <v>1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187</v>
      </c>
      <c r="D47" s="353">
        <f t="shared" ca="1" si="0"/>
        <v>187</v>
      </c>
      <c r="E47" s="286">
        <f ca="1">OFFSET(Values!D179,($AO$4-1)*102,($AP$4-1)*14)</f>
        <v>7</v>
      </c>
      <c r="F47" s="286">
        <f ca="1">OFFSET(Values!E179,($AO$4-1)*102,($AP$4-1)*14)</f>
        <v>156</v>
      </c>
      <c r="G47" s="286">
        <f ca="1">OFFSET(Values!F179,($AO$4-1)*102,($AP$4-1)*14)</f>
        <v>1</v>
      </c>
      <c r="H47" s="286">
        <f ca="1">OFFSET(Values!G179,($AO$4-1)*102,($AP$4-1)*14)</f>
        <v>16</v>
      </c>
      <c r="I47" s="286">
        <f ca="1">OFFSET(Values!H179,($AO$4-1)*102,($AP$4-1)*14)</f>
        <v>2</v>
      </c>
      <c r="J47" s="286">
        <f ca="1">OFFSET(Values!I179,($AO$4-1)*102,($AP$4-1)*14)</f>
        <v>2</v>
      </c>
      <c r="K47" s="286">
        <f ca="1">OFFSET(Values!J179,($AO$4-1)*102,($AP$4-1)*14)</f>
        <v>0</v>
      </c>
      <c r="L47" s="286">
        <f ca="1">OFFSET(Values!K179,($AO$4-1)*102,($AP$4-1)*14)</f>
        <v>1</v>
      </c>
      <c r="M47" s="286">
        <f ca="1">OFFSET(Values!L179,($AO$4-1)*102,($AP$4-1)*14)</f>
        <v>0</v>
      </c>
      <c r="N47" s="286">
        <f ca="1">OFFSET(Values!M179,($AO$4-1)*102,($AP$4-1)*14)</f>
        <v>2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199</v>
      </c>
      <c r="D48" s="353">
        <f t="shared" ca="1" si="0"/>
        <v>199</v>
      </c>
      <c r="E48" s="286">
        <f ca="1">OFFSET(Values!D180,($AO$4-1)*102,($AP$4-1)*14)</f>
        <v>8</v>
      </c>
      <c r="F48" s="286">
        <f ca="1">OFFSET(Values!E180,($AO$4-1)*102,($AP$4-1)*14)</f>
        <v>167</v>
      </c>
      <c r="G48" s="286">
        <f ca="1">OFFSET(Values!F180,($AO$4-1)*102,($AP$4-1)*14)</f>
        <v>0</v>
      </c>
      <c r="H48" s="286">
        <f ca="1">OFFSET(Values!G180,($AO$4-1)*102,($AP$4-1)*14)</f>
        <v>18</v>
      </c>
      <c r="I48" s="286">
        <f ca="1">OFFSET(Values!H180,($AO$4-1)*102,($AP$4-1)*14)</f>
        <v>4</v>
      </c>
      <c r="J48" s="286">
        <f ca="1">OFFSET(Values!I180,($AO$4-1)*102,($AP$4-1)*14)</f>
        <v>1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1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206</v>
      </c>
      <c r="D49" s="353">
        <f t="shared" ca="1" si="0"/>
        <v>206</v>
      </c>
      <c r="E49" s="286">
        <f ca="1">OFFSET(Values!D181,($AO$4-1)*102,($AP$4-1)*14)</f>
        <v>7</v>
      </c>
      <c r="F49" s="286">
        <f ca="1">OFFSET(Values!E181,($AO$4-1)*102,($AP$4-1)*14)</f>
        <v>179</v>
      </c>
      <c r="G49" s="286">
        <f ca="1">OFFSET(Values!F181,($AO$4-1)*102,($AP$4-1)*14)</f>
        <v>0</v>
      </c>
      <c r="H49" s="286">
        <f ca="1">OFFSET(Values!G181,($AO$4-1)*102,($AP$4-1)*14)</f>
        <v>11</v>
      </c>
      <c r="I49" s="286">
        <f ca="1">OFFSET(Values!H181,($AO$4-1)*102,($AP$4-1)*14)</f>
        <v>2</v>
      </c>
      <c r="J49" s="286">
        <f ca="1">OFFSET(Values!I181,($AO$4-1)*102,($AP$4-1)*14)</f>
        <v>3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4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244</v>
      </c>
      <c r="D50" s="353">
        <f t="shared" ca="1" si="0"/>
        <v>244</v>
      </c>
      <c r="E50" s="286">
        <f ca="1">OFFSET(Values!D182,($AO$4-1)*102,($AP$4-1)*14)</f>
        <v>12</v>
      </c>
      <c r="F50" s="286">
        <f ca="1">OFFSET(Values!E182,($AO$4-1)*102,($AP$4-1)*14)</f>
        <v>213</v>
      </c>
      <c r="G50" s="286">
        <f ca="1">OFFSET(Values!F182,($AO$4-1)*102,($AP$4-1)*14)</f>
        <v>2</v>
      </c>
      <c r="H50" s="286">
        <f ca="1">OFFSET(Values!G182,($AO$4-1)*102,($AP$4-1)*14)</f>
        <v>11</v>
      </c>
      <c r="I50" s="286">
        <f ca="1">OFFSET(Values!H182,($AO$4-1)*102,($AP$4-1)*14)</f>
        <v>4</v>
      </c>
      <c r="J50" s="286">
        <f ca="1">OFFSET(Values!I182,($AO$4-1)*102,($AP$4-1)*14)</f>
        <v>1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1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226</v>
      </c>
      <c r="D51" s="353">
        <f t="shared" ca="1" si="0"/>
        <v>226</v>
      </c>
      <c r="E51" s="286">
        <f ca="1">OFFSET(Values!D183,($AO$4-1)*102,($AP$4-1)*14)</f>
        <v>15</v>
      </c>
      <c r="F51" s="286">
        <f ca="1">OFFSET(Values!E183,($AO$4-1)*102,($AP$4-1)*14)</f>
        <v>181</v>
      </c>
      <c r="G51" s="286">
        <f ca="1">OFFSET(Values!F183,($AO$4-1)*102,($AP$4-1)*14)</f>
        <v>2</v>
      </c>
      <c r="H51" s="286">
        <f ca="1">OFFSET(Values!G183,($AO$4-1)*102,($AP$4-1)*14)</f>
        <v>15</v>
      </c>
      <c r="I51" s="286">
        <f ca="1">OFFSET(Values!H183,($AO$4-1)*102,($AP$4-1)*14)</f>
        <v>4</v>
      </c>
      <c r="J51" s="286">
        <f ca="1">OFFSET(Values!I183,($AO$4-1)*102,($AP$4-1)*14)</f>
        <v>2</v>
      </c>
      <c r="K51" s="286">
        <f ca="1">OFFSET(Values!J183,($AO$4-1)*102,($AP$4-1)*14)</f>
        <v>1</v>
      </c>
      <c r="L51" s="286">
        <f ca="1">OFFSET(Values!K183,($AO$4-1)*102,($AP$4-1)*14)</f>
        <v>0</v>
      </c>
      <c r="M51" s="286">
        <f ca="1">OFFSET(Values!L183,($AO$4-1)*102,($AP$4-1)*14)</f>
        <v>3</v>
      </c>
      <c r="N51" s="286">
        <f ca="1">OFFSET(Values!M183,($AO$4-1)*102,($AP$4-1)*14)</f>
        <v>3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212</v>
      </c>
      <c r="D52" s="353">
        <f t="shared" ca="1" si="0"/>
        <v>212</v>
      </c>
      <c r="E52" s="286">
        <f ca="1">OFFSET(Values!D184,($AO$4-1)*102,($AP$4-1)*14)</f>
        <v>8</v>
      </c>
      <c r="F52" s="286">
        <f ca="1">OFFSET(Values!E184,($AO$4-1)*102,($AP$4-1)*14)</f>
        <v>184</v>
      </c>
      <c r="G52" s="286">
        <f ca="1">OFFSET(Values!F184,($AO$4-1)*102,($AP$4-1)*14)</f>
        <v>1</v>
      </c>
      <c r="H52" s="286">
        <f ca="1">OFFSET(Values!G184,($AO$4-1)*102,($AP$4-1)*14)</f>
        <v>14</v>
      </c>
      <c r="I52" s="286">
        <f ca="1">OFFSET(Values!H184,($AO$4-1)*102,($AP$4-1)*14)</f>
        <v>1</v>
      </c>
      <c r="J52" s="286">
        <f ca="1">OFFSET(Values!I184,($AO$4-1)*102,($AP$4-1)*14)</f>
        <v>4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189</v>
      </c>
      <c r="D53" s="353">
        <f t="shared" ca="1" si="0"/>
        <v>189</v>
      </c>
      <c r="E53" s="286">
        <f ca="1">OFFSET(Values!D185,($AO$4-1)*102,($AP$4-1)*14)</f>
        <v>5</v>
      </c>
      <c r="F53" s="286">
        <f ca="1">OFFSET(Values!E185,($AO$4-1)*102,($AP$4-1)*14)</f>
        <v>160</v>
      </c>
      <c r="G53" s="286">
        <f ca="1">OFFSET(Values!F185,($AO$4-1)*102,($AP$4-1)*14)</f>
        <v>2</v>
      </c>
      <c r="H53" s="286">
        <f ca="1">OFFSET(Values!G185,($AO$4-1)*102,($AP$4-1)*14)</f>
        <v>15</v>
      </c>
      <c r="I53" s="286">
        <f ca="1">OFFSET(Values!H185,($AO$4-1)*102,($AP$4-1)*14)</f>
        <v>1</v>
      </c>
      <c r="J53" s="286">
        <f ca="1">OFFSET(Values!I185,($AO$4-1)*102,($AP$4-1)*14)</f>
        <v>1</v>
      </c>
      <c r="K53" s="286">
        <f ca="1">OFFSET(Values!J185,($AO$4-1)*102,($AP$4-1)*14)</f>
        <v>1</v>
      </c>
      <c r="L53" s="286">
        <f ca="1">OFFSET(Values!K185,($AO$4-1)*102,($AP$4-1)*14)</f>
        <v>2</v>
      </c>
      <c r="M53" s="286">
        <f ca="1">OFFSET(Values!L185,($AO$4-1)*102,($AP$4-1)*14)</f>
        <v>0</v>
      </c>
      <c r="N53" s="286">
        <f ca="1">OFFSET(Values!M185,($AO$4-1)*102,($AP$4-1)*14)</f>
        <v>2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162</v>
      </c>
      <c r="D54" s="353">
        <f t="shared" ca="1" si="0"/>
        <v>162</v>
      </c>
      <c r="E54" s="286">
        <f ca="1">OFFSET(Values!D186,($AO$4-1)*102,($AP$4-1)*14)</f>
        <v>4</v>
      </c>
      <c r="F54" s="286">
        <f ca="1">OFFSET(Values!E186,($AO$4-1)*102,($AP$4-1)*14)</f>
        <v>138</v>
      </c>
      <c r="G54" s="286">
        <f ca="1">OFFSET(Values!F186,($AO$4-1)*102,($AP$4-1)*14)</f>
        <v>0</v>
      </c>
      <c r="H54" s="286">
        <f ca="1">OFFSET(Values!G186,($AO$4-1)*102,($AP$4-1)*14)</f>
        <v>14</v>
      </c>
      <c r="I54" s="286">
        <f ca="1">OFFSET(Values!H186,($AO$4-1)*102,($AP$4-1)*14)</f>
        <v>0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2</v>
      </c>
      <c r="M54" s="286">
        <f ca="1">OFFSET(Values!L186,($AO$4-1)*102,($AP$4-1)*14)</f>
        <v>3</v>
      </c>
      <c r="N54" s="286">
        <f ca="1">OFFSET(Values!M186,($AO$4-1)*102,($AP$4-1)*14)</f>
        <v>1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178</v>
      </c>
      <c r="D55" s="353">
        <f t="shared" ca="1" si="0"/>
        <v>178</v>
      </c>
      <c r="E55" s="286">
        <f ca="1">OFFSET(Values!D187,($AO$4-1)*102,($AP$4-1)*14)</f>
        <v>4</v>
      </c>
      <c r="F55" s="286">
        <f ca="1">OFFSET(Values!E187,($AO$4-1)*102,($AP$4-1)*14)</f>
        <v>149</v>
      </c>
      <c r="G55" s="286">
        <f ca="1">OFFSET(Values!F187,($AO$4-1)*102,($AP$4-1)*14)</f>
        <v>1</v>
      </c>
      <c r="H55" s="286">
        <f ca="1">OFFSET(Values!G187,($AO$4-1)*102,($AP$4-1)*14)</f>
        <v>12</v>
      </c>
      <c r="I55" s="286">
        <f ca="1">OFFSET(Values!H187,($AO$4-1)*102,($AP$4-1)*14)</f>
        <v>2</v>
      </c>
      <c r="J55" s="286">
        <f ca="1">OFFSET(Values!I187,($AO$4-1)*102,($AP$4-1)*14)</f>
        <v>2</v>
      </c>
      <c r="K55" s="286">
        <f ca="1">OFFSET(Values!J187,($AO$4-1)*102,($AP$4-1)*14)</f>
        <v>0</v>
      </c>
      <c r="L55" s="286">
        <f ca="1">OFFSET(Values!K187,($AO$4-1)*102,($AP$4-1)*14)</f>
        <v>1</v>
      </c>
      <c r="M55" s="286">
        <f ca="1">OFFSET(Values!L187,($AO$4-1)*102,($AP$4-1)*14)</f>
        <v>2</v>
      </c>
      <c r="N55" s="286">
        <f ca="1">OFFSET(Values!M187,($AO$4-1)*102,($AP$4-1)*14)</f>
        <v>5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173</v>
      </c>
      <c r="D56" s="353">
        <f t="shared" ca="1" si="0"/>
        <v>173</v>
      </c>
      <c r="E56" s="286">
        <f ca="1">OFFSET(Values!D188,($AO$4-1)*102,($AP$4-1)*14)</f>
        <v>4</v>
      </c>
      <c r="F56" s="286">
        <f ca="1">OFFSET(Values!E188,($AO$4-1)*102,($AP$4-1)*14)</f>
        <v>141</v>
      </c>
      <c r="G56" s="286">
        <f ca="1">OFFSET(Values!F188,($AO$4-1)*102,($AP$4-1)*14)</f>
        <v>1</v>
      </c>
      <c r="H56" s="286">
        <f ca="1">OFFSET(Values!G188,($AO$4-1)*102,($AP$4-1)*14)</f>
        <v>12</v>
      </c>
      <c r="I56" s="286">
        <f ca="1">OFFSET(Values!H188,($AO$4-1)*102,($AP$4-1)*14)</f>
        <v>2</v>
      </c>
      <c r="J56" s="286">
        <f ca="1">OFFSET(Values!I188,($AO$4-1)*102,($AP$4-1)*14)</f>
        <v>5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6</v>
      </c>
      <c r="N56" s="286">
        <f ca="1">OFFSET(Values!M188,($AO$4-1)*102,($AP$4-1)*14)</f>
        <v>2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144</v>
      </c>
      <c r="D57" s="353">
        <f t="shared" ca="1" si="0"/>
        <v>144</v>
      </c>
      <c r="E57" s="286">
        <f ca="1">OFFSET(Values!D189,($AO$4-1)*102,($AP$4-1)*14)</f>
        <v>2</v>
      </c>
      <c r="F57" s="286">
        <f ca="1">OFFSET(Values!E189,($AO$4-1)*102,($AP$4-1)*14)</f>
        <v>125</v>
      </c>
      <c r="G57" s="286">
        <f ca="1">OFFSET(Values!F189,($AO$4-1)*102,($AP$4-1)*14)</f>
        <v>0</v>
      </c>
      <c r="H57" s="286">
        <f ca="1">OFFSET(Values!G189,($AO$4-1)*102,($AP$4-1)*14)</f>
        <v>9</v>
      </c>
      <c r="I57" s="286">
        <f ca="1">OFFSET(Values!H189,($AO$4-1)*102,($AP$4-1)*14)</f>
        <v>3</v>
      </c>
      <c r="J57" s="286">
        <f ca="1">OFFSET(Values!I189,($AO$4-1)*102,($AP$4-1)*14)</f>
        <v>1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1</v>
      </c>
      <c r="N57" s="286">
        <f ca="1">OFFSET(Values!M189,($AO$4-1)*102,($AP$4-1)*14)</f>
        <v>3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140</v>
      </c>
      <c r="D58" s="353">
        <f t="shared" ca="1" si="0"/>
        <v>140</v>
      </c>
      <c r="E58" s="286">
        <f ca="1">OFFSET(Values!D190,($AO$4-1)*102,($AP$4-1)*14)</f>
        <v>7</v>
      </c>
      <c r="F58" s="286">
        <f ca="1">OFFSET(Values!E190,($AO$4-1)*102,($AP$4-1)*14)</f>
        <v>114</v>
      </c>
      <c r="G58" s="286">
        <f ca="1">OFFSET(Values!F190,($AO$4-1)*102,($AP$4-1)*14)</f>
        <v>2</v>
      </c>
      <c r="H58" s="286">
        <f ca="1">OFFSET(Values!G190,($AO$4-1)*102,($AP$4-1)*14)</f>
        <v>10</v>
      </c>
      <c r="I58" s="286">
        <f ca="1">OFFSET(Values!H190,($AO$4-1)*102,($AP$4-1)*14)</f>
        <v>0</v>
      </c>
      <c r="J58" s="286">
        <f ca="1">OFFSET(Values!I190,($AO$4-1)*102,($AP$4-1)*14)</f>
        <v>1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2</v>
      </c>
      <c r="N58" s="286">
        <f ca="1">OFFSET(Values!M190,($AO$4-1)*102,($AP$4-1)*14)</f>
        <v>4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151</v>
      </c>
      <c r="D59" s="353">
        <f t="shared" ca="1" si="0"/>
        <v>151</v>
      </c>
      <c r="E59" s="286">
        <f ca="1">OFFSET(Values!D191,($AO$4-1)*102,($AP$4-1)*14)</f>
        <v>1</v>
      </c>
      <c r="F59" s="286">
        <f ca="1">OFFSET(Values!E191,($AO$4-1)*102,($AP$4-1)*14)</f>
        <v>131</v>
      </c>
      <c r="G59" s="286">
        <f ca="1">OFFSET(Values!F191,($AO$4-1)*102,($AP$4-1)*14)</f>
        <v>1</v>
      </c>
      <c r="H59" s="286">
        <f ca="1">OFFSET(Values!G191,($AO$4-1)*102,($AP$4-1)*14)</f>
        <v>10</v>
      </c>
      <c r="I59" s="286">
        <f ca="1">OFFSET(Values!H191,($AO$4-1)*102,($AP$4-1)*14)</f>
        <v>3</v>
      </c>
      <c r="J59" s="286">
        <f ca="1">OFFSET(Values!I191,($AO$4-1)*102,($AP$4-1)*14)</f>
        <v>1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1</v>
      </c>
      <c r="N59" s="286">
        <f ca="1">OFFSET(Values!M191,($AO$4-1)*102,($AP$4-1)*14)</f>
        <v>3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166</v>
      </c>
      <c r="D60" s="353">
        <f t="shared" ca="1" si="0"/>
        <v>166</v>
      </c>
      <c r="E60" s="286">
        <f ca="1">OFFSET(Values!D192,($AO$4-1)*102,($AP$4-1)*14)</f>
        <v>2</v>
      </c>
      <c r="F60" s="286">
        <f ca="1">OFFSET(Values!E192,($AO$4-1)*102,($AP$4-1)*14)</f>
        <v>138</v>
      </c>
      <c r="G60" s="286">
        <f ca="1">OFFSET(Values!F192,($AO$4-1)*102,($AP$4-1)*14)</f>
        <v>1</v>
      </c>
      <c r="H60" s="286">
        <f ca="1">OFFSET(Values!G192,($AO$4-1)*102,($AP$4-1)*14)</f>
        <v>12</v>
      </c>
      <c r="I60" s="286">
        <f ca="1">OFFSET(Values!H192,($AO$4-1)*102,($AP$4-1)*14)</f>
        <v>4</v>
      </c>
      <c r="J60" s="286">
        <f ca="1">OFFSET(Values!I192,($AO$4-1)*102,($AP$4-1)*14)</f>
        <v>2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2</v>
      </c>
      <c r="N60" s="286">
        <f ca="1">OFFSET(Values!M192,($AO$4-1)*102,($AP$4-1)*14)</f>
        <v>5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150</v>
      </c>
      <c r="D61" s="353">
        <f t="shared" ca="1" si="0"/>
        <v>150</v>
      </c>
      <c r="E61" s="286">
        <f ca="1">OFFSET(Values!D193,($AO$4-1)*102,($AP$4-1)*14)</f>
        <v>2</v>
      </c>
      <c r="F61" s="286">
        <f ca="1">OFFSET(Values!E193,($AO$4-1)*102,($AP$4-1)*14)</f>
        <v>115</v>
      </c>
      <c r="G61" s="286">
        <f ca="1">OFFSET(Values!F193,($AO$4-1)*102,($AP$4-1)*14)</f>
        <v>2</v>
      </c>
      <c r="H61" s="286">
        <f ca="1">OFFSET(Values!G193,($AO$4-1)*102,($AP$4-1)*14)</f>
        <v>18</v>
      </c>
      <c r="I61" s="286">
        <f ca="1">OFFSET(Values!H193,($AO$4-1)*102,($AP$4-1)*14)</f>
        <v>4</v>
      </c>
      <c r="J61" s="286">
        <f ca="1">OFFSET(Values!I193,($AO$4-1)*102,($AP$4-1)*14)</f>
        <v>1</v>
      </c>
      <c r="K61" s="286">
        <f ca="1">OFFSET(Values!J193,($AO$4-1)*102,($AP$4-1)*14)</f>
        <v>0</v>
      </c>
      <c r="L61" s="286">
        <f ca="1">OFFSET(Values!K193,($AO$4-1)*102,($AP$4-1)*14)</f>
        <v>2</v>
      </c>
      <c r="M61" s="286">
        <f ca="1">OFFSET(Values!L193,($AO$4-1)*102,($AP$4-1)*14)</f>
        <v>2</v>
      </c>
      <c r="N61" s="286">
        <f ca="1">OFFSET(Values!M193,($AO$4-1)*102,($AP$4-1)*14)</f>
        <v>3</v>
      </c>
      <c r="O61" s="286">
        <f ca="1">OFFSET(Values!N193,($AO$4-1)*102,($AP$4-1)*14)</f>
        <v>1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150</v>
      </c>
      <c r="D62" s="353">
        <f t="shared" ca="1" si="0"/>
        <v>150</v>
      </c>
      <c r="E62" s="286">
        <f ca="1">OFFSET(Values!D194,($AO$4-1)*102,($AP$4-1)*14)</f>
        <v>5</v>
      </c>
      <c r="F62" s="286">
        <f ca="1">OFFSET(Values!E194,($AO$4-1)*102,($AP$4-1)*14)</f>
        <v>129</v>
      </c>
      <c r="G62" s="286">
        <f ca="1">OFFSET(Values!F194,($AO$4-1)*102,($AP$4-1)*14)</f>
        <v>1</v>
      </c>
      <c r="H62" s="286">
        <f ca="1">OFFSET(Values!G194,($AO$4-1)*102,($AP$4-1)*14)</f>
        <v>8</v>
      </c>
      <c r="I62" s="286">
        <f ca="1">OFFSET(Values!H194,($AO$4-1)*102,($AP$4-1)*14)</f>
        <v>3</v>
      </c>
      <c r="J62" s="286">
        <f ca="1">OFFSET(Values!I194,($AO$4-1)*102,($AP$4-1)*14)</f>
        <v>1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3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144</v>
      </c>
      <c r="D63" s="353">
        <f t="shared" ca="1" si="0"/>
        <v>144</v>
      </c>
      <c r="E63" s="286">
        <f ca="1">OFFSET(Values!D195,($AO$4-1)*102,($AP$4-1)*14)</f>
        <v>5</v>
      </c>
      <c r="F63" s="286">
        <f ca="1">OFFSET(Values!E195,($AO$4-1)*102,($AP$4-1)*14)</f>
        <v>124</v>
      </c>
      <c r="G63" s="286">
        <f ca="1">OFFSET(Values!F195,($AO$4-1)*102,($AP$4-1)*14)</f>
        <v>3</v>
      </c>
      <c r="H63" s="286">
        <f ca="1">OFFSET(Values!G195,($AO$4-1)*102,($AP$4-1)*14)</f>
        <v>8</v>
      </c>
      <c r="I63" s="286">
        <f ca="1">OFFSET(Values!H195,($AO$4-1)*102,($AP$4-1)*14)</f>
        <v>2</v>
      </c>
      <c r="J63" s="286">
        <f ca="1">OFFSET(Values!I195,($AO$4-1)*102,($AP$4-1)*14)</f>
        <v>1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1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176</v>
      </c>
      <c r="D64" s="353">
        <f t="shared" ca="1" si="0"/>
        <v>176</v>
      </c>
      <c r="E64" s="286">
        <f ca="1">OFFSET(Values!D196,($AO$4-1)*102,($AP$4-1)*14)</f>
        <v>4</v>
      </c>
      <c r="F64" s="286">
        <f ca="1">OFFSET(Values!E196,($AO$4-1)*102,($AP$4-1)*14)</f>
        <v>140</v>
      </c>
      <c r="G64" s="286">
        <f ca="1">OFFSET(Values!F196,($AO$4-1)*102,($AP$4-1)*14)</f>
        <v>1</v>
      </c>
      <c r="H64" s="286">
        <f ca="1">OFFSET(Values!G196,($AO$4-1)*102,($AP$4-1)*14)</f>
        <v>18</v>
      </c>
      <c r="I64" s="286">
        <f ca="1">OFFSET(Values!H196,($AO$4-1)*102,($AP$4-1)*14)</f>
        <v>3</v>
      </c>
      <c r="J64" s="286">
        <f ca="1">OFFSET(Values!I196,($AO$4-1)*102,($AP$4-1)*14)</f>
        <v>3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4</v>
      </c>
      <c r="N64" s="286">
        <f ca="1">OFFSET(Values!M196,($AO$4-1)*102,($AP$4-1)*14)</f>
        <v>3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161</v>
      </c>
      <c r="D65" s="353">
        <f t="shared" ca="1" si="0"/>
        <v>161</v>
      </c>
      <c r="E65" s="292">
        <f ca="1">OFFSET(Values!D197,($AO$4-1)*102,($AP$4-1)*14)</f>
        <v>2</v>
      </c>
      <c r="F65" s="286">
        <f ca="1">OFFSET(Values!E197,($AO$4-1)*102,($AP$4-1)*14)</f>
        <v>136</v>
      </c>
      <c r="G65" s="286">
        <f ca="1">OFFSET(Values!F197,($AO$4-1)*102,($AP$4-1)*14)</f>
        <v>0</v>
      </c>
      <c r="H65" s="286">
        <f ca="1">OFFSET(Values!G197,($AO$4-1)*102,($AP$4-1)*14)</f>
        <v>13</v>
      </c>
      <c r="I65" s="286">
        <f ca="1">OFFSET(Values!H197,($AO$4-1)*102,($AP$4-1)*14)</f>
        <v>1</v>
      </c>
      <c r="J65" s="286">
        <f ca="1">OFFSET(Values!I197,($AO$4-1)*102,($AP$4-1)*14)</f>
        <v>2</v>
      </c>
      <c r="K65" s="286">
        <f ca="1">OFFSET(Values!J197,($AO$4-1)*102,($AP$4-1)*14)</f>
        <v>0</v>
      </c>
      <c r="L65" s="286">
        <f ca="1">OFFSET(Values!K197,($AO$4-1)*102,($AP$4-1)*14)</f>
        <v>1</v>
      </c>
      <c r="M65" s="286">
        <f ca="1">OFFSET(Values!L197,($AO$4-1)*102,($AP$4-1)*14)</f>
        <v>1</v>
      </c>
      <c r="N65" s="286">
        <f ca="1">OFFSET(Values!M197,($AO$4-1)*102,($AP$4-1)*14)</f>
        <v>5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162</v>
      </c>
      <c r="D66" s="353">
        <f t="shared" ca="1" si="0"/>
        <v>162</v>
      </c>
      <c r="E66" s="286">
        <f ca="1">OFFSET(Values!D198,($AO$4-1)*102,($AP$4-1)*14)</f>
        <v>2</v>
      </c>
      <c r="F66" s="286">
        <f ca="1">OFFSET(Values!E198,($AO$4-1)*102,($AP$4-1)*14)</f>
        <v>122</v>
      </c>
      <c r="G66" s="286">
        <f ca="1">OFFSET(Values!F198,($AO$4-1)*102,($AP$4-1)*14)</f>
        <v>1</v>
      </c>
      <c r="H66" s="286">
        <f ca="1">OFFSET(Values!G198,($AO$4-1)*102,($AP$4-1)*14)</f>
        <v>23</v>
      </c>
      <c r="I66" s="286">
        <f ca="1">OFFSET(Values!H198,($AO$4-1)*102,($AP$4-1)*14)</f>
        <v>3</v>
      </c>
      <c r="J66" s="286">
        <f ca="1">OFFSET(Values!I198,($AO$4-1)*102,($AP$4-1)*14)</f>
        <v>1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6</v>
      </c>
      <c r="N66" s="286">
        <f ca="1">OFFSET(Values!M198,($AO$4-1)*102,($AP$4-1)*14)</f>
        <v>4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158</v>
      </c>
      <c r="D67" s="353">
        <f t="shared" ca="1" si="0"/>
        <v>158</v>
      </c>
      <c r="E67" s="286">
        <f ca="1">OFFSET(Values!D199,($AO$4-1)*102,($AP$4-1)*14)</f>
        <v>3</v>
      </c>
      <c r="F67" s="286">
        <f ca="1">OFFSET(Values!E199,($AO$4-1)*102,($AP$4-1)*14)</f>
        <v>132</v>
      </c>
      <c r="G67" s="286">
        <f ca="1">OFFSET(Values!F199,($AO$4-1)*102,($AP$4-1)*14)</f>
        <v>0</v>
      </c>
      <c r="H67" s="286">
        <f ca="1">OFFSET(Values!G199,($AO$4-1)*102,($AP$4-1)*14)</f>
        <v>15</v>
      </c>
      <c r="I67" s="286">
        <f ca="1">OFFSET(Values!H199,($AO$4-1)*102,($AP$4-1)*14)</f>
        <v>1</v>
      </c>
      <c r="J67" s="286">
        <f ca="1">OFFSET(Values!I199,($AO$4-1)*102,($AP$4-1)*14)</f>
        <v>1</v>
      </c>
      <c r="K67" s="286">
        <f ca="1">OFFSET(Values!J199,($AO$4-1)*102,($AP$4-1)*14)</f>
        <v>0</v>
      </c>
      <c r="L67" s="286">
        <f ca="1">OFFSET(Values!K199,($AO$4-1)*102,($AP$4-1)*14)</f>
        <v>1</v>
      </c>
      <c r="M67" s="286">
        <f ca="1">OFFSET(Values!L199,($AO$4-1)*102,($AP$4-1)*14)</f>
        <v>2</v>
      </c>
      <c r="N67" s="286">
        <f ca="1">OFFSET(Values!M199,($AO$4-1)*102,($AP$4-1)*14)</f>
        <v>3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151</v>
      </c>
      <c r="D68" s="353">
        <f t="shared" ca="1" si="0"/>
        <v>151</v>
      </c>
      <c r="E68" s="286">
        <f ca="1">OFFSET(Values!D200,($AO$4-1)*102,($AP$4-1)*14)</f>
        <v>4</v>
      </c>
      <c r="F68" s="286">
        <f ca="1">OFFSET(Values!E200,($AO$4-1)*102,($AP$4-1)*14)</f>
        <v>125</v>
      </c>
      <c r="G68" s="286">
        <f ca="1">OFFSET(Values!F200,($AO$4-1)*102,($AP$4-1)*14)</f>
        <v>1</v>
      </c>
      <c r="H68" s="286">
        <f ca="1">OFFSET(Values!G200,($AO$4-1)*102,($AP$4-1)*14)</f>
        <v>14</v>
      </c>
      <c r="I68" s="286">
        <f ca="1">OFFSET(Values!H200,($AO$4-1)*102,($AP$4-1)*14)</f>
        <v>2</v>
      </c>
      <c r="J68" s="286">
        <f ca="1">OFFSET(Values!I200,($AO$4-1)*102,($AP$4-1)*14)</f>
        <v>1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1</v>
      </c>
      <c r="N68" s="286">
        <f ca="1">OFFSET(Values!M200,($AO$4-1)*102,($AP$4-1)*14)</f>
        <v>3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125</v>
      </c>
      <c r="D69" s="353">
        <f t="shared" ca="1" si="0"/>
        <v>125</v>
      </c>
      <c r="E69" s="286">
        <f ca="1">OFFSET(Values!D201,($AO$4-1)*102,($AP$4-1)*14)</f>
        <v>1</v>
      </c>
      <c r="F69" s="286">
        <f ca="1">OFFSET(Values!E201,($AO$4-1)*102,($AP$4-1)*14)</f>
        <v>101</v>
      </c>
      <c r="G69" s="286">
        <f ca="1">OFFSET(Values!F201,($AO$4-1)*102,($AP$4-1)*14)</f>
        <v>0</v>
      </c>
      <c r="H69" s="286">
        <f ca="1">OFFSET(Values!G201,($AO$4-1)*102,($AP$4-1)*14)</f>
        <v>10</v>
      </c>
      <c r="I69" s="286">
        <f ca="1">OFFSET(Values!H201,($AO$4-1)*102,($AP$4-1)*14)</f>
        <v>2</v>
      </c>
      <c r="J69" s="286">
        <f ca="1">OFFSET(Values!I201,($AO$4-1)*102,($AP$4-1)*14)</f>
        <v>6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3</v>
      </c>
      <c r="N69" s="286">
        <f ca="1">OFFSET(Values!M201,($AO$4-1)*102,($AP$4-1)*14)</f>
        <v>2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144</v>
      </c>
      <c r="D70" s="353">
        <f t="shared" ca="1" si="0"/>
        <v>144</v>
      </c>
      <c r="E70" s="286">
        <f ca="1">OFFSET(Values!D202,($AO$4-1)*102,($AP$4-1)*14)</f>
        <v>2</v>
      </c>
      <c r="F70" s="286">
        <f ca="1">OFFSET(Values!E202,($AO$4-1)*102,($AP$4-1)*14)</f>
        <v>120</v>
      </c>
      <c r="G70" s="286">
        <f ca="1">OFFSET(Values!F202,($AO$4-1)*102,($AP$4-1)*14)</f>
        <v>0</v>
      </c>
      <c r="H70" s="286">
        <f ca="1">OFFSET(Values!G202,($AO$4-1)*102,($AP$4-1)*14)</f>
        <v>13</v>
      </c>
      <c r="I70" s="286">
        <f ca="1">OFFSET(Values!H202,($AO$4-1)*102,($AP$4-1)*14)</f>
        <v>2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2</v>
      </c>
      <c r="N70" s="286">
        <f ca="1">OFFSET(Values!M202,($AO$4-1)*102,($AP$4-1)*14)</f>
        <v>4</v>
      </c>
      <c r="O70" s="286">
        <f ca="1">OFFSET(Values!N202,($AO$4-1)*102,($AP$4-1)*14)</f>
        <v>0</v>
      </c>
      <c r="P70" s="287">
        <f ca="1">OFFSET(Values!O202,($AO$4-1)*102,($AP$4-1)*14)</f>
        <v>1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140</v>
      </c>
      <c r="D71" s="353">
        <f t="shared" ca="1" si="0"/>
        <v>140</v>
      </c>
      <c r="E71" s="286">
        <f ca="1">OFFSET(Values!D203,($AO$4-1)*102,($AP$4-1)*14)</f>
        <v>1</v>
      </c>
      <c r="F71" s="286">
        <f ca="1">OFFSET(Values!E203,($AO$4-1)*102,($AP$4-1)*14)</f>
        <v>120</v>
      </c>
      <c r="G71" s="286">
        <f ca="1">OFFSET(Values!F203,($AO$4-1)*102,($AP$4-1)*14)</f>
        <v>1</v>
      </c>
      <c r="H71" s="286">
        <f ca="1">OFFSET(Values!G203,($AO$4-1)*102,($AP$4-1)*14)</f>
        <v>11</v>
      </c>
      <c r="I71" s="286">
        <f ca="1">OFFSET(Values!H203,($AO$4-1)*102,($AP$4-1)*14)</f>
        <v>1</v>
      </c>
      <c r="J71" s="286">
        <f ca="1">OFFSET(Values!I203,($AO$4-1)*102,($AP$4-1)*14)</f>
        <v>1</v>
      </c>
      <c r="K71" s="286">
        <f ca="1">OFFSET(Values!J203,($AO$4-1)*102,($AP$4-1)*14)</f>
        <v>0</v>
      </c>
      <c r="L71" s="286">
        <f ca="1">OFFSET(Values!K203,($AO$4-1)*102,($AP$4-1)*14)</f>
        <v>1</v>
      </c>
      <c r="M71" s="286">
        <f ca="1">OFFSET(Values!L203,($AO$4-1)*102,($AP$4-1)*14)</f>
        <v>3</v>
      </c>
      <c r="N71" s="286">
        <f ca="1">OFFSET(Values!M203,($AO$4-1)*102,($AP$4-1)*14)</f>
        <v>1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142</v>
      </c>
      <c r="D72" s="353">
        <f t="shared" ca="1" si="0"/>
        <v>142</v>
      </c>
      <c r="E72" s="286">
        <f ca="1">OFFSET(Values!D204,($AO$4-1)*102,($AP$4-1)*14)</f>
        <v>2</v>
      </c>
      <c r="F72" s="286">
        <f ca="1">OFFSET(Values!E204,($AO$4-1)*102,($AP$4-1)*14)</f>
        <v>104</v>
      </c>
      <c r="G72" s="286">
        <f ca="1">OFFSET(Values!F204,($AO$4-1)*102,($AP$4-1)*14)</f>
        <v>1</v>
      </c>
      <c r="H72" s="286">
        <f ca="1">OFFSET(Values!G204,($AO$4-1)*102,($AP$4-1)*14)</f>
        <v>22</v>
      </c>
      <c r="I72" s="286">
        <f ca="1">OFFSET(Values!H204,($AO$4-1)*102,($AP$4-1)*14)</f>
        <v>1</v>
      </c>
      <c r="J72" s="286">
        <f ca="1">OFFSET(Values!I204,($AO$4-1)*102,($AP$4-1)*14)</f>
        <v>1</v>
      </c>
      <c r="K72" s="286">
        <f ca="1">OFFSET(Values!J204,($AO$4-1)*102,($AP$4-1)*14)</f>
        <v>0</v>
      </c>
      <c r="L72" s="286">
        <f ca="1">OFFSET(Values!K204,($AO$4-1)*102,($AP$4-1)*14)</f>
        <v>4</v>
      </c>
      <c r="M72" s="286">
        <f ca="1">OFFSET(Values!L204,($AO$4-1)*102,($AP$4-1)*14)</f>
        <v>3</v>
      </c>
      <c r="N72" s="286">
        <f ca="1">OFFSET(Values!M204,($AO$4-1)*102,($AP$4-1)*14)</f>
        <v>4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136</v>
      </c>
      <c r="D73" s="353">
        <f t="shared" ca="1" si="0"/>
        <v>136</v>
      </c>
      <c r="E73" s="286">
        <f ca="1">OFFSET(Values!D205,($AO$4-1)*102,($AP$4-1)*14)</f>
        <v>5</v>
      </c>
      <c r="F73" s="286">
        <f ca="1">OFFSET(Values!E205,($AO$4-1)*102,($AP$4-1)*14)</f>
        <v>104</v>
      </c>
      <c r="G73" s="286">
        <f ca="1">OFFSET(Values!F205,($AO$4-1)*102,($AP$4-1)*14)</f>
        <v>1</v>
      </c>
      <c r="H73" s="286">
        <f ca="1">OFFSET(Values!G205,($AO$4-1)*102,($AP$4-1)*14)</f>
        <v>15</v>
      </c>
      <c r="I73" s="286">
        <f ca="1">OFFSET(Values!H205,($AO$4-1)*102,($AP$4-1)*14)</f>
        <v>3</v>
      </c>
      <c r="J73" s="286">
        <f ca="1">OFFSET(Values!I205,($AO$4-1)*102,($AP$4-1)*14)</f>
        <v>3</v>
      </c>
      <c r="K73" s="286">
        <f ca="1">OFFSET(Values!J205,($AO$4-1)*102,($AP$4-1)*14)</f>
        <v>1</v>
      </c>
      <c r="L73" s="286">
        <f ca="1">OFFSET(Values!K205,($AO$4-1)*102,($AP$4-1)*14)</f>
        <v>0</v>
      </c>
      <c r="M73" s="286">
        <f ca="1">OFFSET(Values!L205,($AO$4-1)*102,($AP$4-1)*14)</f>
        <v>1</v>
      </c>
      <c r="N73" s="286">
        <f ca="1">OFFSET(Values!M205,($AO$4-1)*102,($AP$4-1)*14)</f>
        <v>3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124</v>
      </c>
      <c r="D74" s="353">
        <f t="shared" ca="1" si="0"/>
        <v>124</v>
      </c>
      <c r="E74" s="286">
        <f ca="1">OFFSET(Values!D206,($AO$4-1)*102,($AP$4-1)*14)</f>
        <v>3</v>
      </c>
      <c r="F74" s="286">
        <f ca="1">OFFSET(Values!E206,($AO$4-1)*102,($AP$4-1)*14)</f>
        <v>101</v>
      </c>
      <c r="G74" s="286">
        <f ca="1">OFFSET(Values!F206,($AO$4-1)*102,($AP$4-1)*14)</f>
        <v>1</v>
      </c>
      <c r="H74" s="286">
        <f ca="1">OFFSET(Values!G206,($AO$4-1)*102,($AP$4-1)*14)</f>
        <v>13</v>
      </c>
      <c r="I74" s="286">
        <f ca="1">OFFSET(Values!H206,($AO$4-1)*102,($AP$4-1)*14)</f>
        <v>2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2</v>
      </c>
      <c r="N74" s="286">
        <f ca="1">OFFSET(Values!M206,($AO$4-1)*102,($AP$4-1)*14)</f>
        <v>2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158</v>
      </c>
      <c r="D75" s="353">
        <f t="shared" ca="1" si="0"/>
        <v>158</v>
      </c>
      <c r="E75" s="286">
        <f ca="1">OFFSET(Values!D207,($AO$4-1)*102,($AP$4-1)*14)</f>
        <v>2</v>
      </c>
      <c r="F75" s="286">
        <f ca="1">OFFSET(Values!E207,($AO$4-1)*102,($AP$4-1)*14)</f>
        <v>130</v>
      </c>
      <c r="G75" s="286">
        <f ca="1">OFFSET(Values!F207,($AO$4-1)*102,($AP$4-1)*14)</f>
        <v>0</v>
      </c>
      <c r="H75" s="286">
        <f ca="1">OFFSET(Values!G207,($AO$4-1)*102,($AP$4-1)*14)</f>
        <v>17</v>
      </c>
      <c r="I75" s="286">
        <f ca="1">OFFSET(Values!H207,($AO$4-1)*102,($AP$4-1)*14)</f>
        <v>2</v>
      </c>
      <c r="J75" s="286">
        <f ca="1">OFFSET(Values!I207,($AO$4-1)*102,($AP$4-1)*14)</f>
        <v>1</v>
      </c>
      <c r="K75" s="286">
        <f ca="1">OFFSET(Values!J207,($AO$4-1)*102,($AP$4-1)*14)</f>
        <v>0</v>
      </c>
      <c r="L75" s="286">
        <f ca="1">OFFSET(Values!K207,($AO$4-1)*102,($AP$4-1)*14)</f>
        <v>1</v>
      </c>
      <c r="M75" s="286">
        <f ca="1">OFFSET(Values!L207,($AO$4-1)*102,($AP$4-1)*14)</f>
        <v>2</v>
      </c>
      <c r="N75" s="286">
        <f ca="1">OFFSET(Values!M207,($AO$4-1)*102,($AP$4-1)*14)</f>
        <v>3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163</v>
      </c>
      <c r="D76" s="353">
        <f t="shared" ca="1" si="0"/>
        <v>163</v>
      </c>
      <c r="E76" s="286">
        <f ca="1">OFFSET(Values!D208,($AO$4-1)*102,($AP$4-1)*14)</f>
        <v>2</v>
      </c>
      <c r="F76" s="286">
        <f ca="1">OFFSET(Values!E208,($AO$4-1)*102,($AP$4-1)*14)</f>
        <v>137</v>
      </c>
      <c r="G76" s="286">
        <f ca="1">OFFSET(Values!F208,($AO$4-1)*102,($AP$4-1)*14)</f>
        <v>0</v>
      </c>
      <c r="H76" s="286">
        <f ca="1">OFFSET(Values!G208,($AO$4-1)*102,($AP$4-1)*14)</f>
        <v>16</v>
      </c>
      <c r="I76" s="286">
        <f ca="1">OFFSET(Values!H208,($AO$4-1)*102,($AP$4-1)*14)</f>
        <v>4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3</v>
      </c>
      <c r="N76" s="286">
        <f ca="1">OFFSET(Values!M208,($AO$4-1)*102,($AP$4-1)*14)</f>
        <v>1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163</v>
      </c>
      <c r="D77" s="353">
        <f t="shared" ca="1" si="0"/>
        <v>163</v>
      </c>
      <c r="E77" s="286">
        <f ca="1">OFFSET(Values!D209,($AO$4-1)*102,($AP$4-1)*14)</f>
        <v>1</v>
      </c>
      <c r="F77" s="286">
        <f ca="1">OFFSET(Values!E209,($AO$4-1)*102,($AP$4-1)*14)</f>
        <v>135</v>
      </c>
      <c r="G77" s="286">
        <f ca="1">OFFSET(Values!F209,($AO$4-1)*102,($AP$4-1)*14)</f>
        <v>0</v>
      </c>
      <c r="H77" s="286">
        <f ca="1">OFFSET(Values!G209,($AO$4-1)*102,($AP$4-1)*14)</f>
        <v>13</v>
      </c>
      <c r="I77" s="286">
        <f ca="1">OFFSET(Values!H209,($AO$4-1)*102,($AP$4-1)*14)</f>
        <v>5</v>
      </c>
      <c r="J77" s="286">
        <f ca="1">OFFSET(Values!I209,($AO$4-1)*102,($AP$4-1)*14)</f>
        <v>2</v>
      </c>
      <c r="K77" s="286">
        <f ca="1">OFFSET(Values!J209,($AO$4-1)*102,($AP$4-1)*14)</f>
        <v>0</v>
      </c>
      <c r="L77" s="286">
        <f ca="1">OFFSET(Values!K209,($AO$4-1)*102,($AP$4-1)*14)</f>
        <v>1</v>
      </c>
      <c r="M77" s="286">
        <f ca="1">OFFSET(Values!L209,($AO$4-1)*102,($AP$4-1)*14)</f>
        <v>2</v>
      </c>
      <c r="N77" s="286">
        <f ca="1">OFFSET(Values!M209,($AO$4-1)*102,($AP$4-1)*14)</f>
        <v>4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154</v>
      </c>
      <c r="D78" s="353">
        <f t="shared" ca="1" si="0"/>
        <v>154</v>
      </c>
      <c r="E78" s="286">
        <f ca="1">OFFSET(Values!D210,($AO$4-1)*102,($AP$4-1)*14)</f>
        <v>5</v>
      </c>
      <c r="F78" s="286">
        <f ca="1">OFFSET(Values!E210,($AO$4-1)*102,($AP$4-1)*14)</f>
        <v>129</v>
      </c>
      <c r="G78" s="286">
        <f ca="1">OFFSET(Values!F210,($AO$4-1)*102,($AP$4-1)*14)</f>
        <v>0</v>
      </c>
      <c r="H78" s="286">
        <f ca="1">OFFSET(Values!G210,($AO$4-1)*102,($AP$4-1)*14)</f>
        <v>10</v>
      </c>
      <c r="I78" s="286">
        <f ca="1">OFFSET(Values!H210,($AO$4-1)*102,($AP$4-1)*14)</f>
        <v>3</v>
      </c>
      <c r="J78" s="286">
        <f ca="1">OFFSET(Values!I210,($AO$4-1)*102,($AP$4-1)*14)</f>
        <v>1</v>
      </c>
      <c r="K78" s="286">
        <f ca="1">OFFSET(Values!J210,($AO$4-1)*102,($AP$4-1)*14)</f>
        <v>0</v>
      </c>
      <c r="L78" s="286">
        <f ca="1">OFFSET(Values!K210,($AO$4-1)*102,($AP$4-1)*14)</f>
        <v>2</v>
      </c>
      <c r="M78" s="286">
        <f ca="1">OFFSET(Values!L210,($AO$4-1)*102,($AP$4-1)*14)</f>
        <v>2</v>
      </c>
      <c r="N78" s="286">
        <f ca="1">OFFSET(Values!M210,($AO$4-1)*102,($AP$4-1)*14)</f>
        <v>2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151</v>
      </c>
      <c r="D79" s="353">
        <f t="shared" ca="1" si="0"/>
        <v>151</v>
      </c>
      <c r="E79" s="286">
        <f ca="1">OFFSET(Values!D211,($AO$4-1)*102,($AP$4-1)*14)</f>
        <v>3</v>
      </c>
      <c r="F79" s="286">
        <f ca="1">OFFSET(Values!E211,($AO$4-1)*102,($AP$4-1)*14)</f>
        <v>127</v>
      </c>
      <c r="G79" s="286">
        <f ca="1">OFFSET(Values!F211,($AO$4-1)*102,($AP$4-1)*14)</f>
        <v>1</v>
      </c>
      <c r="H79" s="286">
        <f ca="1">OFFSET(Values!G211,($AO$4-1)*102,($AP$4-1)*14)</f>
        <v>10</v>
      </c>
      <c r="I79" s="286">
        <f ca="1">OFFSET(Values!H211,($AO$4-1)*102,($AP$4-1)*14)</f>
        <v>5</v>
      </c>
      <c r="J79" s="286">
        <f ca="1">OFFSET(Values!I211,($AO$4-1)*102,($AP$4-1)*14)</f>
        <v>1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4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130</v>
      </c>
      <c r="D80" s="353">
        <f t="shared" ca="1" si="0"/>
        <v>130</v>
      </c>
      <c r="E80" s="286">
        <f ca="1">OFFSET(Values!D212,($AO$4-1)*102,($AP$4-1)*14)</f>
        <v>1</v>
      </c>
      <c r="F80" s="286">
        <f ca="1">OFFSET(Values!E212,($AO$4-1)*102,($AP$4-1)*14)</f>
        <v>118</v>
      </c>
      <c r="G80" s="286">
        <f ca="1">OFFSET(Values!F212,($AO$4-1)*102,($AP$4-1)*14)</f>
        <v>0</v>
      </c>
      <c r="H80" s="286">
        <f ca="1">OFFSET(Values!G212,($AO$4-1)*102,($AP$4-1)*14)</f>
        <v>9</v>
      </c>
      <c r="I80" s="286">
        <f ca="1">OFFSET(Values!H212,($AO$4-1)*102,($AP$4-1)*14)</f>
        <v>1</v>
      </c>
      <c r="J80" s="286">
        <f ca="1">OFFSET(Values!I212,($AO$4-1)*102,($AP$4-1)*14)</f>
        <v>1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144</v>
      </c>
      <c r="D81" s="353">
        <f t="shared" ca="1" si="0"/>
        <v>144</v>
      </c>
      <c r="E81" s="286">
        <f ca="1">OFFSET(Values!D213,($AO$4-1)*102,($AP$4-1)*14)</f>
        <v>4</v>
      </c>
      <c r="F81" s="286">
        <f ca="1">OFFSET(Values!E213,($AO$4-1)*102,($AP$4-1)*14)</f>
        <v>121</v>
      </c>
      <c r="G81" s="286">
        <f ca="1">OFFSET(Values!F213,($AO$4-1)*102,($AP$4-1)*14)</f>
        <v>3</v>
      </c>
      <c r="H81" s="286">
        <f ca="1">OFFSET(Values!G213,($AO$4-1)*102,($AP$4-1)*14)</f>
        <v>8</v>
      </c>
      <c r="I81" s="286">
        <f ca="1">OFFSET(Values!H213,($AO$4-1)*102,($AP$4-1)*14)</f>
        <v>1</v>
      </c>
      <c r="J81" s="286">
        <f ca="1">OFFSET(Values!I213,($AO$4-1)*102,($AP$4-1)*14)</f>
        <v>1</v>
      </c>
      <c r="K81" s="286">
        <f ca="1">OFFSET(Values!J213,($AO$4-1)*102,($AP$4-1)*14)</f>
        <v>0</v>
      </c>
      <c r="L81" s="286">
        <f ca="1">OFFSET(Values!K213,($AO$4-1)*102,($AP$4-1)*14)</f>
        <v>2</v>
      </c>
      <c r="M81" s="286">
        <f ca="1">OFFSET(Values!L213,($AO$4-1)*102,($AP$4-1)*14)</f>
        <v>2</v>
      </c>
      <c r="N81" s="286">
        <f ca="1">OFFSET(Values!M213,($AO$4-1)*102,($AP$4-1)*14)</f>
        <v>1</v>
      </c>
      <c r="O81" s="286">
        <f ca="1">OFFSET(Values!N213,($AO$4-1)*102,($AP$4-1)*14)</f>
        <v>1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88</v>
      </c>
      <c r="D82" s="353">
        <f t="shared" ref="D82:D112" ca="1" si="2">IFERROR(VALUE(0&amp;SUBSTITUTE(C82,"*","")),0)</f>
        <v>88</v>
      </c>
      <c r="E82" s="286">
        <f ca="1">OFFSET(Values!D214,($AO$4-1)*102,($AP$4-1)*14)</f>
        <v>2</v>
      </c>
      <c r="F82" s="286">
        <f ca="1">OFFSET(Values!E214,($AO$4-1)*102,($AP$4-1)*14)</f>
        <v>77</v>
      </c>
      <c r="G82" s="286">
        <f ca="1">OFFSET(Values!F214,($AO$4-1)*102,($AP$4-1)*14)</f>
        <v>1</v>
      </c>
      <c r="H82" s="286">
        <f ca="1">OFFSET(Values!G214,($AO$4-1)*102,($AP$4-1)*14)</f>
        <v>5</v>
      </c>
      <c r="I82" s="286">
        <f ca="1">OFFSET(Values!H214,($AO$4-1)*102,($AP$4-1)*14)</f>
        <v>1</v>
      </c>
      <c r="J82" s="286">
        <f ca="1">OFFSET(Values!I214,($AO$4-1)*102,($AP$4-1)*14)</f>
        <v>0</v>
      </c>
      <c r="K82" s="286">
        <f ca="1">OFFSET(Values!J214,($AO$4-1)*102,($AP$4-1)*14)</f>
        <v>1</v>
      </c>
      <c r="L82" s="286">
        <f ca="1">OFFSET(Values!K214,($AO$4-1)*102,($AP$4-1)*14)</f>
        <v>0</v>
      </c>
      <c r="M82" s="286">
        <f ca="1">OFFSET(Values!L214,($AO$4-1)*102,($AP$4-1)*14)</f>
        <v>1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94</v>
      </c>
      <c r="D83" s="353">
        <f t="shared" ca="1" si="2"/>
        <v>94</v>
      </c>
      <c r="E83" s="286">
        <f ca="1">OFFSET(Values!D215,($AO$4-1)*102,($AP$4-1)*14)</f>
        <v>7</v>
      </c>
      <c r="F83" s="286">
        <f ca="1">OFFSET(Values!E215,($AO$4-1)*102,($AP$4-1)*14)</f>
        <v>76</v>
      </c>
      <c r="G83" s="286">
        <f ca="1">OFFSET(Values!F215,($AO$4-1)*102,($AP$4-1)*14)</f>
        <v>1</v>
      </c>
      <c r="H83" s="286">
        <f ca="1">OFFSET(Values!G215,($AO$4-1)*102,($AP$4-1)*14)</f>
        <v>8</v>
      </c>
      <c r="I83" s="286">
        <f ca="1">OFFSET(Values!H215,($AO$4-1)*102,($AP$4-1)*14)</f>
        <v>0</v>
      </c>
      <c r="J83" s="286">
        <f ca="1">OFFSET(Values!I215,($AO$4-1)*102,($AP$4-1)*14)</f>
        <v>1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1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114</v>
      </c>
      <c r="D84" s="353">
        <f t="shared" ca="1" si="2"/>
        <v>114</v>
      </c>
      <c r="E84" s="286">
        <f ca="1">OFFSET(Values!D216,($AO$4-1)*102,($AP$4-1)*14)</f>
        <v>5</v>
      </c>
      <c r="F84" s="286">
        <f ca="1">OFFSET(Values!E216,($AO$4-1)*102,($AP$4-1)*14)</f>
        <v>96</v>
      </c>
      <c r="G84" s="286">
        <f ca="1">OFFSET(Values!F216,($AO$4-1)*102,($AP$4-1)*14)</f>
        <v>1</v>
      </c>
      <c r="H84" s="286">
        <f ca="1">OFFSET(Values!G216,($AO$4-1)*102,($AP$4-1)*14)</f>
        <v>10</v>
      </c>
      <c r="I84" s="286">
        <f ca="1">OFFSET(Values!H216,($AO$4-1)*102,($AP$4-1)*14)</f>
        <v>0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1</v>
      </c>
      <c r="M84" s="286">
        <f ca="1">OFFSET(Values!L216,($AO$4-1)*102,($AP$4-1)*14)</f>
        <v>1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142</v>
      </c>
      <c r="D85" s="353">
        <f t="shared" ca="1" si="2"/>
        <v>142</v>
      </c>
      <c r="E85" s="286">
        <f ca="1">OFFSET(Values!D217,($AO$4-1)*102,($AP$4-1)*14)</f>
        <v>9</v>
      </c>
      <c r="F85" s="286">
        <f ca="1">OFFSET(Values!E217,($AO$4-1)*102,($AP$4-1)*14)</f>
        <v>126</v>
      </c>
      <c r="G85" s="286">
        <f ca="1">OFFSET(Values!F217,($AO$4-1)*102,($AP$4-1)*14)</f>
        <v>0</v>
      </c>
      <c r="H85" s="286">
        <f ca="1">OFFSET(Values!G217,($AO$4-1)*102,($AP$4-1)*14)</f>
        <v>4</v>
      </c>
      <c r="I85" s="286">
        <f ca="1">OFFSET(Values!H217,($AO$4-1)*102,($AP$4-1)*14)</f>
        <v>1</v>
      </c>
      <c r="J85" s="286">
        <f ca="1">OFFSET(Values!I217,($AO$4-1)*102,($AP$4-1)*14)</f>
        <v>0</v>
      </c>
      <c r="K85" s="286">
        <f ca="1">OFFSET(Values!J217,($AO$4-1)*102,($AP$4-1)*14)</f>
        <v>1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1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144</v>
      </c>
      <c r="D86" s="353">
        <f t="shared" ca="1" si="2"/>
        <v>144</v>
      </c>
      <c r="E86" s="286">
        <f ca="1">OFFSET(Values!D218,($AO$4-1)*102,($AP$4-1)*14)</f>
        <v>4</v>
      </c>
      <c r="F86" s="286">
        <f ca="1">OFFSET(Values!E218,($AO$4-1)*102,($AP$4-1)*14)</f>
        <v>130</v>
      </c>
      <c r="G86" s="286">
        <f ca="1">OFFSET(Values!F218,($AO$4-1)*102,($AP$4-1)*14)</f>
        <v>0</v>
      </c>
      <c r="H86" s="286">
        <f ca="1">OFFSET(Values!G218,($AO$4-1)*102,($AP$4-1)*14)</f>
        <v>4</v>
      </c>
      <c r="I86" s="286">
        <f ca="1">OFFSET(Values!H218,($AO$4-1)*102,($AP$4-1)*14)</f>
        <v>2</v>
      </c>
      <c r="J86" s="286">
        <f ca="1">OFFSET(Values!I218,($AO$4-1)*102,($AP$4-1)*14)</f>
        <v>2</v>
      </c>
      <c r="K86" s="286">
        <f ca="1">OFFSET(Values!J218,($AO$4-1)*102,($AP$4-1)*14)</f>
        <v>1</v>
      </c>
      <c r="L86" s="286">
        <f ca="1">OFFSET(Values!K218,($AO$4-1)*102,($AP$4-1)*14)</f>
        <v>1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158</v>
      </c>
      <c r="D87" s="353">
        <f t="shared" ca="1" si="2"/>
        <v>158</v>
      </c>
      <c r="E87" s="286">
        <f ca="1">OFFSET(Values!D219,($AO$4-1)*102,($AP$4-1)*14)</f>
        <v>10</v>
      </c>
      <c r="F87" s="286">
        <f ca="1">OFFSET(Values!E219,($AO$4-1)*102,($AP$4-1)*14)</f>
        <v>131</v>
      </c>
      <c r="G87" s="286">
        <f ca="1">OFFSET(Values!F219,($AO$4-1)*102,($AP$4-1)*14)</f>
        <v>2</v>
      </c>
      <c r="H87" s="286">
        <f ca="1">OFFSET(Values!G219,($AO$4-1)*102,($AP$4-1)*14)</f>
        <v>6</v>
      </c>
      <c r="I87" s="286">
        <f ca="1">OFFSET(Values!H219,($AO$4-1)*102,($AP$4-1)*14)</f>
        <v>1</v>
      </c>
      <c r="J87" s="286">
        <f ca="1">OFFSET(Values!I219,($AO$4-1)*102,($AP$4-1)*14)</f>
        <v>1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3</v>
      </c>
      <c r="N87" s="286">
        <f ca="1">OFFSET(Values!M219,($AO$4-1)*102,($AP$4-1)*14)</f>
        <v>4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146</v>
      </c>
      <c r="D88" s="353">
        <f t="shared" ca="1" si="2"/>
        <v>146</v>
      </c>
      <c r="E88" s="286">
        <f ca="1">OFFSET(Values!D220,($AO$4-1)*102,($AP$4-1)*14)</f>
        <v>12</v>
      </c>
      <c r="F88" s="286">
        <f ca="1">OFFSET(Values!E220,($AO$4-1)*102,($AP$4-1)*14)</f>
        <v>118</v>
      </c>
      <c r="G88" s="286">
        <f ca="1">OFFSET(Values!F220,($AO$4-1)*102,($AP$4-1)*14)</f>
        <v>1</v>
      </c>
      <c r="H88" s="286">
        <f ca="1">OFFSET(Values!G220,($AO$4-1)*102,($AP$4-1)*14)</f>
        <v>10</v>
      </c>
      <c r="I88" s="286">
        <f ca="1">OFFSET(Values!H220,($AO$4-1)*102,($AP$4-1)*14)</f>
        <v>0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1</v>
      </c>
      <c r="M88" s="286">
        <f ca="1">OFFSET(Values!L220,($AO$4-1)*102,($AP$4-1)*14)</f>
        <v>2</v>
      </c>
      <c r="N88" s="286">
        <f ca="1">OFFSET(Values!M220,($AO$4-1)*102,($AP$4-1)*14)</f>
        <v>1</v>
      </c>
      <c r="O88" s="286">
        <f ca="1">OFFSET(Values!N220,($AO$4-1)*102,($AP$4-1)*14)</f>
        <v>0</v>
      </c>
      <c r="P88" s="287">
        <f ca="1">OFFSET(Values!O220,($AO$4-1)*102,($AP$4-1)*14)</f>
        <v>1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117</v>
      </c>
      <c r="D89" s="353">
        <f t="shared" ca="1" si="2"/>
        <v>117</v>
      </c>
      <c r="E89" s="292">
        <f ca="1">OFFSET(Values!D221,($AO$4-1)*102,($AP$4-1)*14)</f>
        <v>11</v>
      </c>
      <c r="F89" s="286">
        <f ca="1">OFFSET(Values!E221,($AO$4-1)*102,($AP$4-1)*14)</f>
        <v>98</v>
      </c>
      <c r="G89" s="286">
        <f ca="1">OFFSET(Values!F221,($AO$4-1)*102,($AP$4-1)*14)</f>
        <v>0</v>
      </c>
      <c r="H89" s="286">
        <f ca="1">OFFSET(Values!G221,($AO$4-1)*102,($AP$4-1)*14)</f>
        <v>5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1</v>
      </c>
      <c r="M89" s="286">
        <f ca="1">OFFSET(Values!L221,($AO$4-1)*102,($AP$4-1)*14)</f>
        <v>1</v>
      </c>
      <c r="N89" s="286">
        <f ca="1">OFFSET(Values!M221,($AO$4-1)*102,($AP$4-1)*14)</f>
        <v>1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117</v>
      </c>
      <c r="D90" s="353">
        <f t="shared" ca="1" si="2"/>
        <v>117</v>
      </c>
      <c r="E90" s="286">
        <f ca="1">OFFSET(Values!D222,($AO$4-1)*102,($AP$4-1)*14)</f>
        <v>11</v>
      </c>
      <c r="F90" s="286">
        <f ca="1">OFFSET(Values!E222,($AO$4-1)*102,($AP$4-1)*14)</f>
        <v>97</v>
      </c>
      <c r="G90" s="286">
        <f ca="1">OFFSET(Values!F222,($AO$4-1)*102,($AP$4-1)*14)</f>
        <v>0</v>
      </c>
      <c r="H90" s="286">
        <f ca="1">OFFSET(Values!G222,($AO$4-1)*102,($AP$4-1)*14)</f>
        <v>6</v>
      </c>
      <c r="I90" s="286">
        <f ca="1">OFFSET(Values!H222,($AO$4-1)*102,($AP$4-1)*14)</f>
        <v>0</v>
      </c>
      <c r="J90" s="286">
        <f ca="1">OFFSET(Values!I222,($AO$4-1)*102,($AP$4-1)*14)</f>
        <v>1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2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112</v>
      </c>
      <c r="D91" s="353">
        <f t="shared" ca="1" si="2"/>
        <v>112</v>
      </c>
      <c r="E91" s="286">
        <f ca="1">OFFSET(Values!D223,($AO$4-1)*102,($AP$4-1)*14)</f>
        <v>5</v>
      </c>
      <c r="F91" s="286">
        <f ca="1">OFFSET(Values!E223,($AO$4-1)*102,($AP$4-1)*14)</f>
        <v>99</v>
      </c>
      <c r="G91" s="286">
        <f ca="1">OFFSET(Values!F223,($AO$4-1)*102,($AP$4-1)*14)</f>
        <v>0</v>
      </c>
      <c r="H91" s="286">
        <f ca="1">OFFSET(Values!G223,($AO$4-1)*102,($AP$4-1)*14)</f>
        <v>5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3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109</v>
      </c>
      <c r="D92" s="353">
        <f t="shared" ca="1" si="2"/>
        <v>109</v>
      </c>
      <c r="E92" s="286">
        <f ca="1">OFFSET(Values!D224,($AO$4-1)*102,($AP$4-1)*14)</f>
        <v>4</v>
      </c>
      <c r="F92" s="286">
        <f ca="1">OFFSET(Values!E224,($AO$4-1)*102,($AP$4-1)*14)</f>
        <v>96</v>
      </c>
      <c r="G92" s="286">
        <f ca="1">OFFSET(Values!F224,($AO$4-1)*102,($AP$4-1)*14)</f>
        <v>0</v>
      </c>
      <c r="H92" s="286">
        <f ca="1">OFFSET(Values!G224,($AO$4-1)*102,($AP$4-1)*14)</f>
        <v>6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1</v>
      </c>
      <c r="N92" s="286">
        <f ca="1">OFFSET(Values!M224,($AO$4-1)*102,($AP$4-1)*14)</f>
        <v>2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110</v>
      </c>
      <c r="D93" s="353">
        <f t="shared" ca="1" si="2"/>
        <v>110</v>
      </c>
      <c r="E93" s="286">
        <f ca="1">OFFSET(Values!D225,($AO$4-1)*102,($AP$4-1)*14)</f>
        <v>6</v>
      </c>
      <c r="F93" s="286">
        <f ca="1">OFFSET(Values!E225,($AO$4-1)*102,($AP$4-1)*14)</f>
        <v>94</v>
      </c>
      <c r="G93" s="286">
        <f ca="1">OFFSET(Values!F225,($AO$4-1)*102,($AP$4-1)*14)</f>
        <v>0</v>
      </c>
      <c r="H93" s="286">
        <f ca="1">OFFSET(Values!G225,($AO$4-1)*102,($AP$4-1)*14)</f>
        <v>7</v>
      </c>
      <c r="I93" s="286">
        <f ca="1">OFFSET(Values!H225,($AO$4-1)*102,($AP$4-1)*14)</f>
        <v>1</v>
      </c>
      <c r="J93" s="286">
        <f ca="1">OFFSET(Values!I225,($AO$4-1)*102,($AP$4-1)*14)</f>
        <v>2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87</v>
      </c>
      <c r="D94" s="353">
        <f t="shared" ca="1" si="2"/>
        <v>87</v>
      </c>
      <c r="E94" s="286">
        <f ca="1">OFFSET(Values!D226,($AO$4-1)*102,($AP$4-1)*14)</f>
        <v>3</v>
      </c>
      <c r="F94" s="286">
        <f ca="1">OFFSET(Values!E226,($AO$4-1)*102,($AP$4-1)*14)</f>
        <v>74</v>
      </c>
      <c r="G94" s="286">
        <f ca="1">OFFSET(Values!F226,($AO$4-1)*102,($AP$4-1)*14)</f>
        <v>0</v>
      </c>
      <c r="H94" s="286">
        <f ca="1">OFFSET(Values!G226,($AO$4-1)*102,($AP$4-1)*14)</f>
        <v>7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2</v>
      </c>
      <c r="N94" s="286">
        <f ca="1">OFFSET(Values!M226,($AO$4-1)*102,($AP$4-1)*14)</f>
        <v>1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68</v>
      </c>
      <c r="D95" s="353">
        <f t="shared" ca="1" si="2"/>
        <v>68</v>
      </c>
      <c r="E95" s="286">
        <f ca="1">OFFSET(Values!D227,($AO$4-1)*102,($AP$4-1)*14)</f>
        <v>3</v>
      </c>
      <c r="F95" s="286">
        <f ca="1">OFFSET(Values!E227,($AO$4-1)*102,($AP$4-1)*14)</f>
        <v>58</v>
      </c>
      <c r="G95" s="286">
        <f ca="1">OFFSET(Values!F227,($AO$4-1)*102,($AP$4-1)*14)</f>
        <v>0</v>
      </c>
      <c r="H95" s="286">
        <f ca="1">OFFSET(Values!G227,($AO$4-1)*102,($AP$4-1)*14)</f>
        <v>4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2</v>
      </c>
      <c r="N95" s="286">
        <f ca="1">OFFSET(Values!M227,($AO$4-1)*102,($AP$4-1)*14)</f>
        <v>1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63</v>
      </c>
      <c r="D96" s="353">
        <f t="shared" ca="1" si="2"/>
        <v>63</v>
      </c>
      <c r="E96" s="286">
        <f ca="1">OFFSET(Values!D228,($AO$4-1)*102,($AP$4-1)*14)</f>
        <v>3</v>
      </c>
      <c r="F96" s="286">
        <f ca="1">OFFSET(Values!E228,($AO$4-1)*102,($AP$4-1)*14)</f>
        <v>55</v>
      </c>
      <c r="G96" s="286">
        <f ca="1">OFFSET(Values!F228,($AO$4-1)*102,($AP$4-1)*14)</f>
        <v>0</v>
      </c>
      <c r="H96" s="286">
        <f ca="1">OFFSET(Values!G228,($AO$4-1)*102,($AP$4-1)*14)</f>
        <v>2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3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57</v>
      </c>
      <c r="D97" s="353">
        <f t="shared" ca="1" si="2"/>
        <v>57</v>
      </c>
      <c r="E97" s="286">
        <f ca="1">OFFSET(Values!D229,($AO$4-1)*102,($AP$4-1)*14)</f>
        <v>0</v>
      </c>
      <c r="F97" s="286">
        <f ca="1">OFFSET(Values!E229,($AO$4-1)*102,($AP$4-1)*14)</f>
        <v>52</v>
      </c>
      <c r="G97" s="286">
        <f ca="1">OFFSET(Values!F229,($AO$4-1)*102,($AP$4-1)*14)</f>
        <v>0</v>
      </c>
      <c r="H97" s="286">
        <f ca="1">OFFSET(Values!G229,($AO$4-1)*102,($AP$4-1)*14)</f>
        <v>4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1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66</v>
      </c>
      <c r="D98" s="353">
        <f t="shared" ca="1" si="2"/>
        <v>66</v>
      </c>
      <c r="E98" s="286">
        <f ca="1">OFFSET(Values!D230,($AO$4-1)*102,($AP$4-1)*14)</f>
        <v>1</v>
      </c>
      <c r="F98" s="286">
        <f ca="1">OFFSET(Values!E230,($AO$4-1)*102,($AP$4-1)*14)</f>
        <v>58</v>
      </c>
      <c r="G98" s="286">
        <f ca="1">OFFSET(Values!F230,($AO$4-1)*102,($AP$4-1)*14)</f>
        <v>0</v>
      </c>
      <c r="H98" s="286">
        <f ca="1">OFFSET(Values!G230,($AO$4-1)*102,($AP$4-1)*14)</f>
        <v>4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1</v>
      </c>
      <c r="M98" s="286">
        <f ca="1">OFFSET(Values!L230,($AO$4-1)*102,($AP$4-1)*14)</f>
        <v>1</v>
      </c>
      <c r="N98" s="286">
        <f ca="1">OFFSET(Values!M230,($AO$4-1)*102,($AP$4-1)*14)</f>
        <v>1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43</v>
      </c>
      <c r="D99" s="353">
        <f t="shared" ca="1" si="2"/>
        <v>43</v>
      </c>
      <c r="E99" s="286">
        <f ca="1">OFFSET(Values!D231,($AO$4-1)*102,($AP$4-1)*14)</f>
        <v>2</v>
      </c>
      <c r="F99" s="286">
        <f ca="1">OFFSET(Values!E231,($AO$4-1)*102,($AP$4-1)*14)</f>
        <v>35</v>
      </c>
      <c r="G99" s="286">
        <f ca="1">OFFSET(Values!F231,($AO$4-1)*102,($AP$4-1)*14)</f>
        <v>0</v>
      </c>
      <c r="H99" s="286">
        <f ca="1">OFFSET(Values!G231,($AO$4-1)*102,($AP$4-1)*14)</f>
        <v>2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2</v>
      </c>
      <c r="M99" s="286">
        <f ca="1">OFFSET(Values!L231,($AO$4-1)*102,($AP$4-1)*14)</f>
        <v>0</v>
      </c>
      <c r="N99" s="286">
        <f ca="1">OFFSET(Values!M231,($AO$4-1)*102,($AP$4-1)*14)</f>
        <v>2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57</v>
      </c>
      <c r="D100" s="353">
        <f t="shared" ca="1" si="2"/>
        <v>57</v>
      </c>
      <c r="E100" s="286">
        <f ca="1">OFFSET(Values!D232,($AO$4-1)*102,($AP$4-1)*14)</f>
        <v>3</v>
      </c>
      <c r="F100" s="286">
        <f ca="1">OFFSET(Values!E232,($AO$4-1)*102,($AP$4-1)*14)</f>
        <v>46</v>
      </c>
      <c r="G100" s="286">
        <f ca="1">OFFSET(Values!F232,($AO$4-1)*102,($AP$4-1)*14)</f>
        <v>0</v>
      </c>
      <c r="H100" s="286">
        <f ca="1">OFFSET(Values!G232,($AO$4-1)*102,($AP$4-1)*14)</f>
        <v>4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2</v>
      </c>
      <c r="N100" s="286">
        <f ca="1">OFFSET(Values!M232,($AO$4-1)*102,($AP$4-1)*14)</f>
        <v>2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42</v>
      </c>
      <c r="D101" s="353">
        <f t="shared" ca="1" si="2"/>
        <v>42</v>
      </c>
      <c r="E101" s="286">
        <f ca="1">OFFSET(Values!D233,($AO$4-1)*102,($AP$4-1)*14)</f>
        <v>1</v>
      </c>
      <c r="F101" s="286">
        <f ca="1">OFFSET(Values!E233,($AO$4-1)*102,($AP$4-1)*14)</f>
        <v>35</v>
      </c>
      <c r="G101" s="286">
        <f ca="1">OFFSET(Values!F233,($AO$4-1)*102,($AP$4-1)*14)</f>
        <v>0</v>
      </c>
      <c r="H101" s="286">
        <f ca="1">OFFSET(Values!G233,($AO$4-1)*102,($AP$4-1)*14)</f>
        <v>2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1</v>
      </c>
      <c r="M101" s="286">
        <f ca="1">OFFSET(Values!L233,($AO$4-1)*102,($AP$4-1)*14)</f>
        <v>1</v>
      </c>
      <c r="N101" s="286">
        <f ca="1">OFFSET(Values!M233,($AO$4-1)*102,($AP$4-1)*14)</f>
        <v>1</v>
      </c>
      <c r="O101" s="286">
        <f ca="1">OFFSET(Values!N233,($AO$4-1)*102,($AP$4-1)*14)</f>
        <v>0</v>
      </c>
      <c r="P101" s="287">
        <f ca="1">OFFSET(Values!O233,($AO$4-1)*102,($AP$4-1)*14)</f>
        <v>1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45</v>
      </c>
      <c r="D102" s="353">
        <f t="shared" ca="1" si="2"/>
        <v>45</v>
      </c>
      <c r="E102" s="286">
        <f ca="1">OFFSET(Values!D234,($AO$4-1)*102,($AP$4-1)*14)</f>
        <v>2</v>
      </c>
      <c r="F102" s="286">
        <f ca="1">OFFSET(Values!E234,($AO$4-1)*102,($AP$4-1)*14)</f>
        <v>38</v>
      </c>
      <c r="G102" s="286">
        <f ca="1">OFFSET(Values!F234,($AO$4-1)*102,($AP$4-1)*14)</f>
        <v>1</v>
      </c>
      <c r="H102" s="286">
        <f ca="1">OFFSET(Values!G234,($AO$4-1)*102,($AP$4-1)*14)</f>
        <v>2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2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40</v>
      </c>
      <c r="D103" s="353">
        <f t="shared" ca="1" si="2"/>
        <v>40</v>
      </c>
      <c r="E103" s="286">
        <f ca="1">OFFSET(Values!D235,($AO$4-1)*102,($AP$4-1)*14)</f>
        <v>0</v>
      </c>
      <c r="F103" s="286">
        <f ca="1">OFFSET(Values!E235,($AO$4-1)*102,($AP$4-1)*14)</f>
        <v>36</v>
      </c>
      <c r="G103" s="286">
        <f ca="1">OFFSET(Values!F235,($AO$4-1)*102,($AP$4-1)*14)</f>
        <v>1</v>
      </c>
      <c r="H103" s="286">
        <f ca="1">OFFSET(Values!G235,($AO$4-1)*102,($AP$4-1)*14)</f>
        <v>1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2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43</v>
      </c>
      <c r="D104" s="353">
        <f t="shared" ca="1" si="2"/>
        <v>43</v>
      </c>
      <c r="E104" s="286">
        <f ca="1">OFFSET(Values!D236,($AO$4-1)*102,($AP$4-1)*14)</f>
        <v>3</v>
      </c>
      <c r="F104" s="286">
        <f ca="1">OFFSET(Values!E236,($AO$4-1)*102,($AP$4-1)*14)</f>
        <v>37</v>
      </c>
      <c r="G104" s="286">
        <f ca="1">OFFSET(Values!F236,($AO$4-1)*102,($AP$4-1)*14)</f>
        <v>0</v>
      </c>
      <c r="H104" s="286">
        <f ca="1">OFFSET(Values!G236,($AO$4-1)*102,($AP$4-1)*14)</f>
        <v>3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36</v>
      </c>
      <c r="D105" s="353">
        <f t="shared" ca="1" si="2"/>
        <v>36</v>
      </c>
      <c r="E105" s="286">
        <f ca="1">OFFSET(Values!D237,($AO$4-1)*102,($AP$4-1)*14)</f>
        <v>1</v>
      </c>
      <c r="F105" s="286">
        <f ca="1">OFFSET(Values!E237,($AO$4-1)*102,($AP$4-1)*14)</f>
        <v>28</v>
      </c>
      <c r="G105" s="286">
        <f ca="1">OFFSET(Values!F237,($AO$4-1)*102,($AP$4-1)*14)</f>
        <v>0</v>
      </c>
      <c r="H105" s="286">
        <f ca="1">OFFSET(Values!G237,($AO$4-1)*102,($AP$4-1)*14)</f>
        <v>3</v>
      </c>
      <c r="I105" s="286">
        <f ca="1">OFFSET(Values!H237,($AO$4-1)*102,($AP$4-1)*14)</f>
        <v>0</v>
      </c>
      <c r="J105" s="286">
        <f ca="1">OFFSET(Values!I237,($AO$4-1)*102,($AP$4-1)*14)</f>
        <v>1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2</v>
      </c>
      <c r="N105" s="286">
        <f ca="1">OFFSET(Values!M237,($AO$4-1)*102,($AP$4-1)*14)</f>
        <v>1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25</v>
      </c>
      <c r="D106" s="353">
        <f t="shared" ca="1" si="2"/>
        <v>25</v>
      </c>
      <c r="E106" s="286">
        <f ca="1">OFFSET(Values!D238,($AO$4-1)*102,($AP$4-1)*14)</f>
        <v>1</v>
      </c>
      <c r="F106" s="286">
        <f ca="1">OFFSET(Values!E238,($AO$4-1)*102,($AP$4-1)*14)</f>
        <v>20</v>
      </c>
      <c r="G106" s="286">
        <f ca="1">OFFSET(Values!F238,($AO$4-1)*102,($AP$4-1)*14)</f>
        <v>0</v>
      </c>
      <c r="H106" s="286">
        <f ca="1">OFFSET(Values!G238,($AO$4-1)*102,($AP$4-1)*14)</f>
        <v>4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19</v>
      </c>
      <c r="D107" s="353">
        <f t="shared" ca="1" si="2"/>
        <v>19</v>
      </c>
      <c r="E107" s="286">
        <f ca="1">OFFSET(Values!D239,($AO$4-1)*102,($AP$4-1)*14)</f>
        <v>1</v>
      </c>
      <c r="F107" s="286">
        <f ca="1">OFFSET(Values!E239,($AO$4-1)*102,($AP$4-1)*14)</f>
        <v>15</v>
      </c>
      <c r="G107" s="286">
        <f ca="1">OFFSET(Values!F239,($AO$4-1)*102,($AP$4-1)*14)</f>
        <v>0</v>
      </c>
      <c r="H107" s="286">
        <f ca="1">OFFSET(Values!G239,($AO$4-1)*102,($AP$4-1)*14)</f>
        <v>2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1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15</v>
      </c>
      <c r="D108" s="353">
        <f t="shared" ca="1" si="2"/>
        <v>15</v>
      </c>
      <c r="E108" s="286">
        <f ca="1">OFFSET(Values!D240,($AO$4-1)*102,($AP$4-1)*14)</f>
        <v>1</v>
      </c>
      <c r="F108" s="286">
        <f ca="1">OFFSET(Values!E240,($AO$4-1)*102,($AP$4-1)*14)</f>
        <v>6</v>
      </c>
      <c r="G108" s="286">
        <f ca="1">OFFSET(Values!F240,($AO$4-1)*102,($AP$4-1)*14)</f>
        <v>0</v>
      </c>
      <c r="H108" s="286">
        <f ca="1">OFFSET(Values!G240,($AO$4-1)*102,($AP$4-1)*14)</f>
        <v>2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1</v>
      </c>
      <c r="M108" s="286">
        <f ca="1">OFFSET(Values!L240,($AO$4-1)*102,($AP$4-1)*14)</f>
        <v>0</v>
      </c>
      <c r="N108" s="286">
        <f ca="1">OFFSET(Values!M240,($AO$4-1)*102,($AP$4-1)*14)</f>
        <v>5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26</v>
      </c>
      <c r="D109" s="353">
        <f t="shared" ca="1" si="2"/>
        <v>26</v>
      </c>
      <c r="E109" s="286">
        <f ca="1">OFFSET(Values!D241,($AO$4-1)*102,($AP$4-1)*14)</f>
        <v>0</v>
      </c>
      <c r="F109" s="286">
        <f ca="1">OFFSET(Values!E241,($AO$4-1)*102,($AP$4-1)*14)</f>
        <v>23</v>
      </c>
      <c r="G109" s="286">
        <f ca="1">OFFSET(Values!F241,($AO$4-1)*102,($AP$4-1)*14)</f>
        <v>0</v>
      </c>
      <c r="H109" s="286">
        <f ca="1">OFFSET(Values!G241,($AO$4-1)*102,($AP$4-1)*14)</f>
        <v>2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1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21</v>
      </c>
      <c r="D110" s="353">
        <f t="shared" ca="1" si="2"/>
        <v>21</v>
      </c>
      <c r="E110" s="286">
        <f ca="1">OFFSET(Values!D242,($AO$4-1)*102,($AP$4-1)*14)</f>
        <v>1</v>
      </c>
      <c r="F110" s="286">
        <f ca="1">OFFSET(Values!E242,($AO$4-1)*102,($AP$4-1)*14)</f>
        <v>14</v>
      </c>
      <c r="G110" s="286">
        <f ca="1">OFFSET(Values!F242,($AO$4-1)*102,($AP$4-1)*14)</f>
        <v>0</v>
      </c>
      <c r="H110" s="286">
        <f ca="1">OFFSET(Values!G242,($AO$4-1)*102,($AP$4-1)*14)</f>
        <v>3</v>
      </c>
      <c r="I110" s="286">
        <f ca="1">OFFSET(Values!H242,($AO$4-1)*102,($AP$4-1)*14)</f>
        <v>0</v>
      </c>
      <c r="J110" s="286">
        <f ca="1">OFFSET(Values!I242,($AO$4-1)*102,($AP$4-1)*14)</f>
        <v>1</v>
      </c>
      <c r="K110" s="286">
        <f ca="1">OFFSET(Values!J242,($AO$4-1)*102,($AP$4-1)*14)</f>
        <v>0</v>
      </c>
      <c r="L110" s="286">
        <f ca="1">OFFSET(Values!K242,($AO$4-1)*102,($AP$4-1)*14)</f>
        <v>1</v>
      </c>
      <c r="M110" s="286">
        <f ca="1">OFFSET(Values!L242,($AO$4-1)*102,($AP$4-1)*14)</f>
        <v>0</v>
      </c>
      <c r="N110" s="286">
        <f ca="1">OFFSET(Values!M242,($AO$4-1)*102,($AP$4-1)*14)</f>
        <v>1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14</v>
      </c>
      <c r="D111" s="353">
        <f t="shared" ca="1" si="2"/>
        <v>14</v>
      </c>
      <c r="E111" s="286">
        <f ca="1">OFFSET(Values!D243,($AO$4-1)*102,($AP$4-1)*14)</f>
        <v>0</v>
      </c>
      <c r="F111" s="286">
        <f ca="1">OFFSET(Values!E243,($AO$4-1)*102,($AP$4-1)*14)</f>
        <v>11</v>
      </c>
      <c r="G111" s="286">
        <f ca="1">OFFSET(Values!F243,($AO$4-1)*102,($AP$4-1)*14)</f>
        <v>0</v>
      </c>
      <c r="H111" s="286">
        <f ca="1">OFFSET(Values!G243,($AO$4-1)*102,($AP$4-1)*14)</f>
        <v>1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2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9</v>
      </c>
      <c r="D112" s="354">
        <f t="shared" ca="1" si="2"/>
        <v>9</v>
      </c>
      <c r="E112" s="288">
        <f ca="1">OFFSET(Values!D244,($AO$4-1)*102,($AP$4-1)*14)</f>
        <v>0</v>
      </c>
      <c r="F112" s="288">
        <f ca="1">OFFSET(Values!E244,($AO$4-1)*102,($AP$4-1)*14)</f>
        <v>7</v>
      </c>
      <c r="G112" s="288">
        <f ca="1">OFFSET(Values!F244,($AO$4-1)*102,($AP$4-1)*14)</f>
        <v>0</v>
      </c>
      <c r="H112" s="288">
        <f ca="1">OFFSET(Values!G244,($AO$4-1)*102,($AP$4-1)*14)</f>
        <v>1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1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24">
        <f ca="1">OFFSET(Values!C245,($AO$4-1)*102,($AP$4-1)*14)</f>
        <v>7303</v>
      </c>
      <c r="D113" s="525"/>
      <c r="E113" s="388">
        <f ca="1">OFFSET(Values!D245,($AO$4-1)*102,($AP$4-1)*14)</f>
        <v>236</v>
      </c>
      <c r="F113" s="388">
        <f ca="1">OFFSET(Values!E245,($AO$4-1)*102,($AP$4-1)*14)</f>
        <v>6104</v>
      </c>
      <c r="G113" s="388">
        <f ca="1">OFFSET(Values!F245,($AO$4-1)*102,($AP$4-1)*14)</f>
        <v>37</v>
      </c>
      <c r="H113" s="388">
        <f ca="1">OFFSET(Values!G245,($AO$4-1)*102,($AP$4-1)*14)</f>
        <v>546</v>
      </c>
      <c r="I113" s="388">
        <f ca="1">OFFSET(Values!H245,($AO$4-1)*102,($AP$4-1)*14)</f>
        <v>97</v>
      </c>
      <c r="J113" s="388">
        <f ca="1">OFFSET(Values!I245,($AO$4-1)*102,($AP$4-1)*14)</f>
        <v>62</v>
      </c>
      <c r="K113" s="388">
        <f ca="1">OFFSET(Values!J245,($AO$4-1)*102,($AP$4-1)*14)</f>
        <v>6</v>
      </c>
      <c r="L113" s="388">
        <f ca="1">OFFSET(Values!K245,($AO$4-1)*102,($AP$4-1)*14)</f>
        <v>26</v>
      </c>
      <c r="M113" s="388">
        <f ca="1">OFFSET(Values!L245,($AO$4-1)*102,($AP$4-1)*14)</f>
        <v>87</v>
      </c>
      <c r="N113" s="388">
        <f ca="1">OFFSET(Values!M245,($AO$4-1)*102,($AP$4-1)*14)</f>
        <v>98</v>
      </c>
      <c r="O113" s="388">
        <f ca="1">OFFSET(Values!N245,($AO$4-1)*102,($AP$4-1)*14)</f>
        <v>2</v>
      </c>
      <c r="P113" s="389">
        <f ca="1">OFFSET(Values!O245,($AO$4-1)*102,($AP$4-1)*14)</f>
        <v>2</v>
      </c>
    </row>
    <row r="114" spans="1:16" x14ac:dyDescent="0.25">
      <c r="A114" s="1" t="s">
        <v>59</v>
      </c>
      <c r="B114" s="373" t="s">
        <v>36</v>
      </c>
      <c r="C114" s="526">
        <f ca="1">OFFSET(Values!C246,($AO$4-1)*102,($AP$4-1)*14)</f>
        <v>8321</v>
      </c>
      <c r="D114" s="527"/>
      <c r="E114" s="390">
        <f ca="1">OFFSET(Values!D246,($AO$4-1)*102,($AP$4-1)*14)</f>
        <v>270</v>
      </c>
      <c r="F114" s="390">
        <f ca="1">OFFSET(Values!E246,($AO$4-1)*102,($AP$4-1)*14)</f>
        <v>6943</v>
      </c>
      <c r="G114" s="390">
        <f ca="1">OFFSET(Values!F246,($AO$4-1)*102,($AP$4-1)*14)</f>
        <v>41</v>
      </c>
      <c r="H114" s="390">
        <f ca="1">OFFSET(Values!G246,($AO$4-1)*102,($AP$4-1)*14)</f>
        <v>620</v>
      </c>
      <c r="I114" s="390">
        <f ca="1">OFFSET(Values!H246,($AO$4-1)*102,($AP$4-1)*14)</f>
        <v>108</v>
      </c>
      <c r="J114" s="390">
        <f ca="1">OFFSET(Values!I246,($AO$4-1)*102,($AP$4-1)*14)</f>
        <v>68</v>
      </c>
      <c r="K114" s="390">
        <f ca="1">OFFSET(Values!J246,($AO$4-1)*102,($AP$4-1)*14)</f>
        <v>6</v>
      </c>
      <c r="L114" s="390">
        <f ca="1">OFFSET(Values!K246,($AO$4-1)*102,($AP$4-1)*14)</f>
        <v>34</v>
      </c>
      <c r="M114" s="390">
        <f ca="1">OFFSET(Values!L246,($AO$4-1)*102,($AP$4-1)*14)</f>
        <v>104</v>
      </c>
      <c r="N114" s="390">
        <f ca="1">OFFSET(Values!M246,($AO$4-1)*102,($AP$4-1)*14)</f>
        <v>122</v>
      </c>
      <c r="O114" s="390">
        <f ca="1">OFFSET(Values!N246,($AO$4-1)*102,($AP$4-1)*14)</f>
        <v>2</v>
      </c>
      <c r="P114" s="391">
        <f ca="1">OFFSET(Values!O246,($AO$4-1)*102,($AP$4-1)*14)</f>
        <v>3</v>
      </c>
    </row>
    <row r="115" spans="1:16" x14ac:dyDescent="0.25">
      <c r="A115" s="1" t="s">
        <v>59</v>
      </c>
      <c r="B115" s="378" t="s">
        <v>37</v>
      </c>
      <c r="C115" s="528">
        <f ca="1">OFFSET(Values!C247,($AO$4-1)*102,($AP$4-1)*14)</f>
        <v>8486</v>
      </c>
      <c r="D115" s="529"/>
      <c r="E115" s="392">
        <f ca="1">OFFSET(Values!D247,($AO$4-1)*102,($AP$4-1)*14)</f>
        <v>275</v>
      </c>
      <c r="F115" s="392">
        <f ca="1">OFFSET(Values!E247,($AO$4-1)*102,($AP$4-1)*14)</f>
        <v>7067</v>
      </c>
      <c r="G115" s="392">
        <f ca="1">OFFSET(Values!F247,($AO$4-1)*102,($AP$4-1)*14)</f>
        <v>41</v>
      </c>
      <c r="H115" s="392">
        <f ca="1">OFFSET(Values!G247,($AO$4-1)*102,($AP$4-1)*14)</f>
        <v>638</v>
      </c>
      <c r="I115" s="392">
        <f ca="1">OFFSET(Values!H247,($AO$4-1)*102,($AP$4-1)*14)</f>
        <v>108</v>
      </c>
      <c r="J115" s="392">
        <f ca="1">OFFSET(Values!I247,($AO$4-1)*102,($AP$4-1)*14)</f>
        <v>70</v>
      </c>
      <c r="K115" s="392">
        <f ca="1">OFFSET(Values!J247,($AO$4-1)*102,($AP$4-1)*14)</f>
        <v>6</v>
      </c>
      <c r="L115" s="392">
        <f ca="1">OFFSET(Values!K247,($AO$4-1)*102,($AP$4-1)*14)</f>
        <v>36</v>
      </c>
      <c r="M115" s="392">
        <f ca="1">OFFSET(Values!L247,($AO$4-1)*102,($AP$4-1)*14)</f>
        <v>109</v>
      </c>
      <c r="N115" s="392">
        <f ca="1">OFFSET(Values!M247,($AO$4-1)*102,($AP$4-1)*14)</f>
        <v>131</v>
      </c>
      <c r="O115" s="392">
        <f ca="1">OFFSET(Values!N247,($AO$4-1)*102,($AP$4-1)*14)</f>
        <v>2</v>
      </c>
      <c r="P115" s="393">
        <f ca="1">OFFSET(Values!O247,($AO$4-1)*102,($AP$4-1)*14)</f>
        <v>3</v>
      </c>
    </row>
    <row r="116" spans="1:16" x14ac:dyDescent="0.25">
      <c r="A116" s="1" t="s">
        <v>59</v>
      </c>
      <c r="B116" s="383" t="s">
        <v>38</v>
      </c>
      <c r="C116" s="514">
        <f ca="1">OFFSET(Values!C248,($AO$4-1)*102,($AP$4-1)*14)</f>
        <v>8803</v>
      </c>
      <c r="D116" s="515"/>
      <c r="E116" s="394">
        <f ca="1">OFFSET(Values!D248,($AO$4-1)*102,($AP$4-1)*14)</f>
        <v>280</v>
      </c>
      <c r="F116" s="394">
        <f ca="1">OFFSET(Values!E248,($AO$4-1)*102,($AP$4-1)*14)</f>
        <v>7293</v>
      </c>
      <c r="G116" s="394">
        <f ca="1">OFFSET(Values!F248,($AO$4-1)*102,($AP$4-1)*14)</f>
        <v>41</v>
      </c>
      <c r="H116" s="394">
        <f ca="1">OFFSET(Values!G248,($AO$4-1)*102,($AP$4-1)*14)</f>
        <v>668</v>
      </c>
      <c r="I116" s="394">
        <f ca="1">OFFSET(Values!H248,($AO$4-1)*102,($AP$4-1)*14)</f>
        <v>119</v>
      </c>
      <c r="J116" s="394">
        <f ca="1">OFFSET(Values!I248,($AO$4-1)*102,($AP$4-1)*14)</f>
        <v>74</v>
      </c>
      <c r="K116" s="394">
        <f ca="1">OFFSET(Values!J248,($AO$4-1)*102,($AP$4-1)*14)</f>
        <v>6</v>
      </c>
      <c r="L116" s="394">
        <f ca="1">OFFSET(Values!K248,($AO$4-1)*102,($AP$4-1)*14)</f>
        <v>42</v>
      </c>
      <c r="M116" s="394">
        <f ca="1">OFFSET(Values!L248,($AO$4-1)*102,($AP$4-1)*14)</f>
        <v>124</v>
      </c>
      <c r="N116" s="394">
        <f ca="1">OFFSET(Values!M248,($AO$4-1)*102,($AP$4-1)*14)</f>
        <v>150</v>
      </c>
      <c r="O116" s="394">
        <f ca="1">OFFSET(Values!N248,($AO$4-1)*102,($AP$4-1)*14)</f>
        <v>3</v>
      </c>
      <c r="P116" s="395">
        <f ca="1">OFFSET(Values!O248,($AO$4-1)*102,($AP$4-1)*14)</f>
        <v>3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503" t="str">
        <f>Dashboard!$U$2</f>
        <v>Jacobs UK Ltd</v>
      </c>
      <c r="I2" s="503"/>
      <c r="J2" s="503"/>
      <c r="K2" s="503"/>
      <c r="L2" s="503"/>
      <c r="M2" s="503"/>
      <c r="N2" s="503"/>
    </row>
    <row r="3" spans="1:58" ht="13.5" customHeight="1" x14ac:dyDescent="0.25">
      <c r="G3" s="4" t="s">
        <v>2</v>
      </c>
      <c r="H3" s="503" t="str">
        <f>Dashboard!$U$3</f>
        <v>4007-MID Bath</v>
      </c>
      <c r="I3" s="503"/>
      <c r="J3" s="503"/>
      <c r="K3" s="503"/>
      <c r="L3" s="503"/>
      <c r="M3" s="503"/>
      <c r="N3" s="503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503" t="str">
        <f>Dashboard!$U$4</f>
        <v>23 - Beckford Rd</v>
      </c>
      <c r="I4" s="503"/>
      <c r="J4" s="503"/>
      <c r="K4" s="503"/>
      <c r="L4" s="503"/>
      <c r="M4" s="503"/>
      <c r="N4" s="503"/>
      <c r="O4" s="62">
        <v>1</v>
      </c>
      <c r="P4" s="62">
        <v>1</v>
      </c>
      <c r="Q4" s="62"/>
      <c r="R4" s="123">
        <f ca="1">VLOOKUP($P$4&amp;$O$4,$A$57:$S$83,14,FALSE)</f>
        <v>112</v>
      </c>
      <c r="S4" s="123">
        <f ca="1">VLOOKUP($P$4&amp;$O$4,$A$57:$S$83,15,FALSE)</f>
        <v>4431</v>
      </c>
      <c r="T4" s="123">
        <f ca="1">VLOOKUP($P$4&amp;$O$4,$A$57:$S$83,16,FALSE)</f>
        <v>372</v>
      </c>
      <c r="U4" s="123">
        <f ca="1">VLOOKUP($P$4&amp;$O$4,$A$57:$S$83,17,FALSE)</f>
        <v>62</v>
      </c>
      <c r="V4" s="123">
        <f ca="1">VLOOKUP($P$4&amp;$O$4,$A$57:$S$83,18,FALSE)</f>
        <v>212</v>
      </c>
    </row>
    <row r="5" spans="1:58" ht="13.5" customHeight="1" x14ac:dyDescent="0.25">
      <c r="G5" s="4" t="s">
        <v>42</v>
      </c>
      <c r="H5" s="502">
        <f>Dashboard!$T$5</f>
        <v>43743</v>
      </c>
      <c r="I5" s="502"/>
      <c r="J5" s="502"/>
      <c r="K5" s="502"/>
      <c r="L5" s="502"/>
      <c r="M5" s="502"/>
      <c r="N5" s="502"/>
      <c r="O5" s="57">
        <f>O4</f>
        <v>1</v>
      </c>
      <c r="P5" s="57">
        <v>2</v>
      </c>
      <c r="Q5" s="57"/>
      <c r="R5" s="123">
        <f ca="1">VLOOKUP($P$5&amp;$O$5,$A$57:$S$83,14,FALSE)</f>
        <v>168</v>
      </c>
      <c r="S5" s="123">
        <f ca="1">VLOOKUP($P$5&amp;$O$5,$A$57:$S$83,15,FALSE)</f>
        <v>2903</v>
      </c>
      <c r="T5" s="123">
        <f ca="1">VLOOKUP($P$5&amp;$O$5,$A$57:$S$83,16,FALSE)</f>
        <v>296</v>
      </c>
      <c r="U5" s="123">
        <f ca="1">VLOOKUP($P$5&amp;$O$5,$A$57:$S$83,17,FALSE)</f>
        <v>57</v>
      </c>
      <c r="V5" s="123">
        <f ca="1">VLOOKUP($P$5&amp;$O$5,$A$57:$S$83,18,FALSE)</f>
        <v>190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4" t="str">
        <f>Dashboard!G10</f>
        <v>Northbound</v>
      </c>
      <c r="C9" s="505"/>
      <c r="D9" s="505"/>
      <c r="E9" s="505"/>
      <c r="F9" s="505"/>
      <c r="G9" s="505"/>
      <c r="H9" s="506"/>
      <c r="I9" s="57"/>
      <c r="J9" s="504" t="str">
        <f>Dashboard!G11</f>
        <v>Southbound</v>
      </c>
      <c r="K9" s="505"/>
      <c r="L9" s="505"/>
      <c r="M9" s="505"/>
      <c r="N9" s="505"/>
      <c r="O9" s="505"/>
      <c r="P9" s="506"/>
      <c r="Q9" s="57"/>
      <c r="R9" s="504" t="s">
        <v>84</v>
      </c>
      <c r="S9" s="505"/>
      <c r="T9" s="505"/>
      <c r="U9" s="505"/>
      <c r="V9" s="505"/>
      <c r="W9" s="505"/>
      <c r="X9" s="506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112</v>
      </c>
      <c r="D11" s="406">
        <f t="shared" ref="D11:H11" ca="1" si="0">F57</f>
        <v>4431</v>
      </c>
      <c r="E11" s="406">
        <f t="shared" ca="1" si="0"/>
        <v>372</v>
      </c>
      <c r="F11" s="406">
        <f t="shared" ca="1" si="0"/>
        <v>62</v>
      </c>
      <c r="G11" s="407">
        <f t="shared" ca="1" si="0"/>
        <v>212</v>
      </c>
      <c r="H11" s="408">
        <f t="shared" ca="1" si="0"/>
        <v>5189</v>
      </c>
      <c r="I11" s="176"/>
      <c r="J11" s="175" t="s">
        <v>8</v>
      </c>
      <c r="K11" s="405">
        <f ca="1">E66</f>
        <v>168</v>
      </c>
      <c r="L11" s="406">
        <f t="shared" ref="L11:P11" ca="1" si="1">F66</f>
        <v>2903</v>
      </c>
      <c r="M11" s="406">
        <f t="shared" ca="1" si="1"/>
        <v>296</v>
      </c>
      <c r="N11" s="406">
        <f t="shared" ca="1" si="1"/>
        <v>57</v>
      </c>
      <c r="O11" s="407">
        <f t="shared" ca="1" si="1"/>
        <v>190</v>
      </c>
      <c r="P11" s="408">
        <f t="shared" ca="1" si="1"/>
        <v>3614</v>
      </c>
      <c r="Q11" s="176"/>
      <c r="R11" s="175" t="s">
        <v>8</v>
      </c>
      <c r="S11" s="405">
        <f ca="1">E75</f>
        <v>280</v>
      </c>
      <c r="T11" s="406">
        <f t="shared" ref="T11:X11" ca="1" si="2">F75</f>
        <v>7334</v>
      </c>
      <c r="U11" s="406">
        <f t="shared" ca="1" si="2"/>
        <v>668</v>
      </c>
      <c r="V11" s="406">
        <f t="shared" ca="1" si="2"/>
        <v>119</v>
      </c>
      <c r="W11" s="407">
        <f t="shared" ca="1" si="2"/>
        <v>402</v>
      </c>
      <c r="X11" s="408">
        <f t="shared" ca="1" si="2"/>
        <v>8803</v>
      </c>
    </row>
    <row r="12" spans="1:58" x14ac:dyDescent="0.25">
      <c r="B12" s="65" t="s">
        <v>9</v>
      </c>
      <c r="C12" s="409">
        <f t="shared" ref="C12:C19" ca="1" si="3">E58</f>
        <v>138</v>
      </c>
      <c r="D12" s="410">
        <f t="shared" ref="D12:D19" ca="1" si="4">F58</f>
        <v>4504</v>
      </c>
      <c r="E12" s="410">
        <f t="shared" ref="E12:E19" ca="1" si="5">G58</f>
        <v>469</v>
      </c>
      <c r="F12" s="410">
        <f t="shared" ref="F12:F19" ca="1" si="6">H58</f>
        <v>58</v>
      </c>
      <c r="G12" s="411">
        <f t="shared" ref="G12:G19" ca="1" si="7">I58</f>
        <v>244</v>
      </c>
      <c r="H12" s="408">
        <f t="shared" ref="H12:H19" ca="1" si="8">J58</f>
        <v>5413</v>
      </c>
      <c r="I12" s="176"/>
      <c r="J12" s="175" t="s">
        <v>9</v>
      </c>
      <c r="K12" s="409">
        <f t="shared" ref="K12:K19" ca="1" si="9">E67</f>
        <v>199</v>
      </c>
      <c r="L12" s="410">
        <f t="shared" ref="L12:L19" ca="1" si="10">F67</f>
        <v>2978</v>
      </c>
      <c r="M12" s="410">
        <f t="shared" ref="M12:M19" ca="1" si="11">G67</f>
        <v>341</v>
      </c>
      <c r="N12" s="410">
        <f t="shared" ref="N12:N19" ca="1" si="12">H67</f>
        <v>50</v>
      </c>
      <c r="O12" s="411">
        <f t="shared" ref="O12:O19" ca="1" si="13">I67</f>
        <v>238</v>
      </c>
      <c r="P12" s="408">
        <f t="shared" ref="P12:P19" ca="1" si="14">J67</f>
        <v>3806</v>
      </c>
      <c r="Q12" s="176"/>
      <c r="R12" s="175" t="s">
        <v>9</v>
      </c>
      <c r="S12" s="409">
        <f t="shared" ref="S12:S19" ca="1" si="15">E76</f>
        <v>337</v>
      </c>
      <c r="T12" s="410">
        <f t="shared" ref="T12:T19" ca="1" si="16">F76</f>
        <v>7482</v>
      </c>
      <c r="U12" s="410">
        <f t="shared" ref="U12:U19" ca="1" si="17">G76</f>
        <v>810</v>
      </c>
      <c r="V12" s="410">
        <f t="shared" ref="V12:V19" ca="1" si="18">H76</f>
        <v>108</v>
      </c>
      <c r="W12" s="411">
        <f t="shared" ref="W12:W19" ca="1" si="19">I76</f>
        <v>482</v>
      </c>
      <c r="X12" s="408">
        <f t="shared" ref="X12:X19" ca="1" si="20">J76</f>
        <v>9219</v>
      </c>
    </row>
    <row r="13" spans="1:58" x14ac:dyDescent="0.25">
      <c r="B13" s="65" t="s">
        <v>10</v>
      </c>
      <c r="C13" s="409">
        <f t="shared" ca="1" si="3"/>
        <v>107</v>
      </c>
      <c r="D13" s="410">
        <f t="shared" ca="1" si="4"/>
        <v>4769</v>
      </c>
      <c r="E13" s="410">
        <f t="shared" ca="1" si="5"/>
        <v>410</v>
      </c>
      <c r="F13" s="410">
        <f t="shared" ca="1" si="6"/>
        <v>75</v>
      </c>
      <c r="G13" s="411">
        <f t="shared" ca="1" si="7"/>
        <v>182</v>
      </c>
      <c r="H13" s="408">
        <f t="shared" ca="1" si="8"/>
        <v>5543</v>
      </c>
      <c r="I13" s="176"/>
      <c r="J13" s="175" t="s">
        <v>10</v>
      </c>
      <c r="K13" s="409">
        <f t="shared" ca="1" si="9"/>
        <v>161</v>
      </c>
      <c r="L13" s="410">
        <f t="shared" ca="1" si="10"/>
        <v>3163</v>
      </c>
      <c r="M13" s="410">
        <f t="shared" ca="1" si="11"/>
        <v>322</v>
      </c>
      <c r="N13" s="410">
        <f t="shared" ca="1" si="12"/>
        <v>47</v>
      </c>
      <c r="O13" s="411">
        <f t="shared" ca="1" si="13"/>
        <v>172</v>
      </c>
      <c r="P13" s="408">
        <f t="shared" ca="1" si="14"/>
        <v>3865</v>
      </c>
      <c r="Q13" s="176"/>
      <c r="R13" s="175" t="s">
        <v>10</v>
      </c>
      <c r="S13" s="409">
        <f t="shared" ca="1" si="15"/>
        <v>268</v>
      </c>
      <c r="T13" s="410">
        <f t="shared" ca="1" si="16"/>
        <v>7932</v>
      </c>
      <c r="U13" s="410">
        <f t="shared" ca="1" si="17"/>
        <v>732</v>
      </c>
      <c r="V13" s="410">
        <f t="shared" ca="1" si="18"/>
        <v>122</v>
      </c>
      <c r="W13" s="411">
        <f t="shared" ca="1" si="19"/>
        <v>354</v>
      </c>
      <c r="X13" s="408">
        <f t="shared" ca="1" si="20"/>
        <v>9408</v>
      </c>
    </row>
    <row r="14" spans="1:58" x14ac:dyDescent="0.25">
      <c r="B14" s="65" t="s">
        <v>11</v>
      </c>
      <c r="C14" s="409">
        <f t="shared" ca="1" si="3"/>
        <v>143</v>
      </c>
      <c r="D14" s="410">
        <f t="shared" ca="1" si="4"/>
        <v>4748</v>
      </c>
      <c r="E14" s="410">
        <f t="shared" ca="1" si="5"/>
        <v>404</v>
      </c>
      <c r="F14" s="410">
        <f t="shared" ca="1" si="6"/>
        <v>50</v>
      </c>
      <c r="G14" s="411">
        <f t="shared" ca="1" si="7"/>
        <v>207</v>
      </c>
      <c r="H14" s="408">
        <f t="shared" ca="1" si="8"/>
        <v>5552</v>
      </c>
      <c r="I14" s="176"/>
      <c r="J14" s="175" t="s">
        <v>11</v>
      </c>
      <c r="K14" s="409">
        <f t="shared" ca="1" si="9"/>
        <v>212</v>
      </c>
      <c r="L14" s="410">
        <f t="shared" ca="1" si="10"/>
        <v>3106</v>
      </c>
      <c r="M14" s="410">
        <f t="shared" ca="1" si="11"/>
        <v>342</v>
      </c>
      <c r="N14" s="410">
        <f t="shared" ca="1" si="12"/>
        <v>36</v>
      </c>
      <c r="O14" s="411">
        <f t="shared" ca="1" si="13"/>
        <v>199</v>
      </c>
      <c r="P14" s="408">
        <f t="shared" ca="1" si="14"/>
        <v>3895</v>
      </c>
      <c r="Q14" s="176"/>
      <c r="R14" s="175" t="s">
        <v>11</v>
      </c>
      <c r="S14" s="409">
        <f t="shared" ca="1" si="15"/>
        <v>355</v>
      </c>
      <c r="T14" s="410">
        <f t="shared" ca="1" si="16"/>
        <v>7854</v>
      </c>
      <c r="U14" s="410">
        <f t="shared" ca="1" si="17"/>
        <v>746</v>
      </c>
      <c r="V14" s="410">
        <f t="shared" ca="1" si="18"/>
        <v>86</v>
      </c>
      <c r="W14" s="411">
        <f t="shared" ca="1" si="19"/>
        <v>406</v>
      </c>
      <c r="X14" s="408">
        <f t="shared" ca="1" si="20"/>
        <v>9447</v>
      </c>
    </row>
    <row r="15" spans="1:58" x14ac:dyDescent="0.25">
      <c r="B15" s="65" t="s">
        <v>5</v>
      </c>
      <c r="C15" s="409">
        <f t="shared" ca="1" si="3"/>
        <v>98</v>
      </c>
      <c r="D15" s="410">
        <f t="shared" ca="1" si="4"/>
        <v>4508</v>
      </c>
      <c r="E15" s="410">
        <f t="shared" ca="1" si="5"/>
        <v>457</v>
      </c>
      <c r="F15" s="410">
        <f t="shared" ca="1" si="6"/>
        <v>48</v>
      </c>
      <c r="G15" s="411">
        <f t="shared" ca="1" si="7"/>
        <v>206</v>
      </c>
      <c r="H15" s="408">
        <f t="shared" ca="1" si="8"/>
        <v>5317</v>
      </c>
      <c r="I15" s="176"/>
      <c r="J15" s="175" t="s">
        <v>5</v>
      </c>
      <c r="K15" s="409">
        <f t="shared" ca="1" si="9"/>
        <v>152</v>
      </c>
      <c r="L15" s="410">
        <f t="shared" ca="1" si="10"/>
        <v>2903</v>
      </c>
      <c r="M15" s="410">
        <f t="shared" ca="1" si="11"/>
        <v>334</v>
      </c>
      <c r="N15" s="410">
        <f t="shared" ca="1" si="12"/>
        <v>47</v>
      </c>
      <c r="O15" s="411">
        <f t="shared" ca="1" si="13"/>
        <v>179</v>
      </c>
      <c r="P15" s="408">
        <f t="shared" ca="1" si="14"/>
        <v>3615</v>
      </c>
      <c r="Q15" s="176"/>
      <c r="R15" s="175" t="s">
        <v>5</v>
      </c>
      <c r="S15" s="409">
        <f t="shared" ca="1" si="15"/>
        <v>250</v>
      </c>
      <c r="T15" s="410">
        <f t="shared" ca="1" si="16"/>
        <v>7411</v>
      </c>
      <c r="U15" s="410">
        <f t="shared" ca="1" si="17"/>
        <v>791</v>
      </c>
      <c r="V15" s="410">
        <f t="shared" ca="1" si="18"/>
        <v>95</v>
      </c>
      <c r="W15" s="411">
        <f t="shared" ca="1" si="19"/>
        <v>385</v>
      </c>
      <c r="X15" s="408">
        <f t="shared" ca="1" si="20"/>
        <v>8932</v>
      </c>
    </row>
    <row r="16" spans="1:58" x14ac:dyDescent="0.25">
      <c r="B16" s="65" t="s">
        <v>6</v>
      </c>
      <c r="C16" s="409">
        <f t="shared" ca="1" si="3"/>
        <v>74</v>
      </c>
      <c r="D16" s="410">
        <f t="shared" ca="1" si="4"/>
        <v>3873</v>
      </c>
      <c r="E16" s="410">
        <f t="shared" ca="1" si="5"/>
        <v>200</v>
      </c>
      <c r="F16" s="410">
        <f t="shared" ca="1" si="6"/>
        <v>17</v>
      </c>
      <c r="G16" s="411">
        <f t="shared" ca="1" si="7"/>
        <v>94</v>
      </c>
      <c r="H16" s="408">
        <f t="shared" ca="1" si="8"/>
        <v>4258</v>
      </c>
      <c r="I16" s="176"/>
      <c r="J16" s="175" t="s">
        <v>6</v>
      </c>
      <c r="K16" s="409">
        <f t="shared" ca="1" si="9"/>
        <v>112</v>
      </c>
      <c r="L16" s="410">
        <f t="shared" ca="1" si="10"/>
        <v>2778</v>
      </c>
      <c r="M16" s="410">
        <f t="shared" ca="1" si="11"/>
        <v>154</v>
      </c>
      <c r="N16" s="410">
        <f t="shared" ca="1" si="12"/>
        <v>23</v>
      </c>
      <c r="O16" s="411">
        <f t="shared" ca="1" si="13"/>
        <v>71</v>
      </c>
      <c r="P16" s="408">
        <f t="shared" ca="1" si="14"/>
        <v>3138</v>
      </c>
      <c r="Q16" s="176"/>
      <c r="R16" s="175" t="s">
        <v>6</v>
      </c>
      <c r="S16" s="409">
        <f t="shared" ca="1" si="15"/>
        <v>186</v>
      </c>
      <c r="T16" s="410">
        <f t="shared" ca="1" si="16"/>
        <v>6651</v>
      </c>
      <c r="U16" s="410">
        <f t="shared" ca="1" si="17"/>
        <v>354</v>
      </c>
      <c r="V16" s="410">
        <f t="shared" ca="1" si="18"/>
        <v>40</v>
      </c>
      <c r="W16" s="411">
        <f t="shared" ca="1" si="19"/>
        <v>165</v>
      </c>
      <c r="X16" s="408">
        <f t="shared" ca="1" si="20"/>
        <v>7396</v>
      </c>
    </row>
    <row r="17" spans="2:24" x14ac:dyDescent="0.25">
      <c r="B17" s="65" t="s">
        <v>7</v>
      </c>
      <c r="C17" s="412">
        <f t="shared" ca="1" si="3"/>
        <v>73</v>
      </c>
      <c r="D17" s="413">
        <f t="shared" ca="1" si="4"/>
        <v>3428</v>
      </c>
      <c r="E17" s="413">
        <f t="shared" ca="1" si="5"/>
        <v>133</v>
      </c>
      <c r="F17" s="413">
        <f t="shared" ca="1" si="6"/>
        <v>15</v>
      </c>
      <c r="G17" s="414">
        <f t="shared" ca="1" si="7"/>
        <v>64</v>
      </c>
      <c r="H17" s="408">
        <f t="shared" ca="1" si="8"/>
        <v>3713</v>
      </c>
      <c r="I17" s="176"/>
      <c r="J17" s="175" t="s">
        <v>7</v>
      </c>
      <c r="K17" s="412">
        <f t="shared" ca="1" si="9"/>
        <v>136</v>
      </c>
      <c r="L17" s="413">
        <f t="shared" ca="1" si="10"/>
        <v>2829</v>
      </c>
      <c r="M17" s="413">
        <f t="shared" ca="1" si="11"/>
        <v>146</v>
      </c>
      <c r="N17" s="413">
        <f t="shared" ca="1" si="12"/>
        <v>15</v>
      </c>
      <c r="O17" s="414">
        <f t="shared" ca="1" si="13"/>
        <v>66</v>
      </c>
      <c r="P17" s="408">
        <f t="shared" ca="1" si="14"/>
        <v>3192</v>
      </c>
      <c r="Q17" s="176"/>
      <c r="R17" s="175" t="s">
        <v>7</v>
      </c>
      <c r="S17" s="412">
        <f t="shared" ca="1" si="15"/>
        <v>209</v>
      </c>
      <c r="T17" s="413">
        <f t="shared" ca="1" si="16"/>
        <v>6257</v>
      </c>
      <c r="U17" s="413">
        <f t="shared" ca="1" si="17"/>
        <v>279</v>
      </c>
      <c r="V17" s="413">
        <f t="shared" ca="1" si="18"/>
        <v>30</v>
      </c>
      <c r="W17" s="414">
        <f t="shared" ca="1" si="19"/>
        <v>130</v>
      </c>
      <c r="X17" s="408">
        <f t="shared" ca="1" si="20"/>
        <v>6905</v>
      </c>
    </row>
    <row r="18" spans="2:24" x14ac:dyDescent="0.25">
      <c r="B18" s="66" t="s">
        <v>70</v>
      </c>
      <c r="C18" s="415">
        <f t="shared" ca="1" si="3"/>
        <v>119.6</v>
      </c>
      <c r="D18" s="416">
        <f t="shared" ca="1" si="4"/>
        <v>4592</v>
      </c>
      <c r="E18" s="416">
        <f t="shared" ca="1" si="5"/>
        <v>422.39999999999986</v>
      </c>
      <c r="F18" s="417">
        <f t="shared" ca="1" si="6"/>
        <v>58.6</v>
      </c>
      <c r="G18" s="418">
        <f t="shared" ca="1" si="7"/>
        <v>210.19999999999993</v>
      </c>
      <c r="H18" s="419">
        <f t="shared" ca="1" si="8"/>
        <v>5402.7999999999993</v>
      </c>
      <c r="I18" s="82"/>
      <c r="J18" s="66" t="s">
        <v>70</v>
      </c>
      <c r="K18" s="415">
        <f t="shared" ca="1" si="9"/>
        <v>178.40000000000003</v>
      </c>
      <c r="L18" s="416">
        <f t="shared" ca="1" si="10"/>
        <v>3010.6000000000004</v>
      </c>
      <c r="M18" s="416">
        <f t="shared" ca="1" si="11"/>
        <v>326.99999999999989</v>
      </c>
      <c r="N18" s="417">
        <f t="shared" ca="1" si="12"/>
        <v>47.400000000000006</v>
      </c>
      <c r="O18" s="418">
        <f t="shared" ca="1" si="13"/>
        <v>195.6</v>
      </c>
      <c r="P18" s="419">
        <f t="shared" ca="1" si="14"/>
        <v>3759.0000000000018</v>
      </c>
      <c r="Q18" s="82"/>
      <c r="R18" s="66" t="s">
        <v>70</v>
      </c>
      <c r="S18" s="415">
        <f t="shared" ca="1" si="15"/>
        <v>298.00000000000011</v>
      </c>
      <c r="T18" s="416">
        <f t="shared" ca="1" si="16"/>
        <v>7602.6000000000013</v>
      </c>
      <c r="U18" s="416">
        <f t="shared" ca="1" si="17"/>
        <v>749.4</v>
      </c>
      <c r="V18" s="417">
        <f t="shared" ca="1" si="18"/>
        <v>106.00000000000006</v>
      </c>
      <c r="W18" s="418">
        <f t="shared" ca="1" si="19"/>
        <v>405.8</v>
      </c>
      <c r="X18" s="419">
        <f t="shared" ca="1" si="20"/>
        <v>9161.7999999999956</v>
      </c>
    </row>
    <row r="19" spans="2:24" x14ac:dyDescent="0.25">
      <c r="B19" s="67" t="s">
        <v>71</v>
      </c>
      <c r="C19" s="415">
        <f t="shared" ca="1" si="3"/>
        <v>106.42857142857146</v>
      </c>
      <c r="D19" s="416">
        <f t="shared" ca="1" si="4"/>
        <v>4322.9999999999991</v>
      </c>
      <c r="E19" s="416">
        <f t="shared" ca="1" si="5"/>
        <v>349.28571428571422</v>
      </c>
      <c r="F19" s="417">
        <f t="shared" ca="1" si="6"/>
        <v>46.428571428571459</v>
      </c>
      <c r="G19" s="418">
        <f t="shared" ca="1" si="7"/>
        <v>172.71428571428578</v>
      </c>
      <c r="H19" s="419">
        <f t="shared" ca="1" si="8"/>
        <v>4997.8571428571431</v>
      </c>
      <c r="I19" s="82"/>
      <c r="J19" s="67" t="s">
        <v>71</v>
      </c>
      <c r="K19" s="415">
        <f t="shared" ca="1" si="9"/>
        <v>162.85714285714283</v>
      </c>
      <c r="L19" s="416">
        <f t="shared" ca="1" si="10"/>
        <v>2951.428571428572</v>
      </c>
      <c r="M19" s="416">
        <f t="shared" ca="1" si="11"/>
        <v>276.42857142857133</v>
      </c>
      <c r="N19" s="417">
        <f t="shared" ca="1" si="12"/>
        <v>39.285714285714313</v>
      </c>
      <c r="O19" s="418">
        <f t="shared" ca="1" si="13"/>
        <v>159.28571428571428</v>
      </c>
      <c r="P19" s="419">
        <f t="shared" ca="1" si="14"/>
        <v>3589.2857142857151</v>
      </c>
      <c r="Q19" s="82"/>
      <c r="R19" s="67" t="s">
        <v>71</v>
      </c>
      <c r="S19" s="415">
        <f t="shared" ca="1" si="15"/>
        <v>269.28571428571433</v>
      </c>
      <c r="T19" s="416">
        <f t="shared" ca="1" si="16"/>
        <v>7274.4285714285725</v>
      </c>
      <c r="U19" s="416">
        <f t="shared" ca="1" si="17"/>
        <v>625.71428571428578</v>
      </c>
      <c r="V19" s="417">
        <f t="shared" ca="1" si="18"/>
        <v>85.714285714285708</v>
      </c>
      <c r="W19" s="418">
        <f t="shared" ca="1" si="19"/>
        <v>332.00000000000011</v>
      </c>
      <c r="X19" s="419">
        <f t="shared" ca="1" si="20"/>
        <v>8587.1428571428587</v>
      </c>
    </row>
    <row r="21" spans="2:24" x14ac:dyDescent="0.25">
      <c r="B21" s="530"/>
      <c r="C21" s="530"/>
      <c r="D21" s="530"/>
      <c r="E21" s="530"/>
      <c r="F21" s="530"/>
      <c r="G21" s="530"/>
      <c r="H21" s="530"/>
      <c r="S21" s="57">
        <f ca="1">SUMPRODUCT(VALUE(0&amp;SUBSTITUTE(SUBSTITUTE(S11:S17,"*",""),"-","")))</f>
        <v>1885</v>
      </c>
      <c r="T21" s="57">
        <f t="shared" ref="T21:W21" ca="1" si="21">SUMPRODUCT(VALUE(0&amp;SUBSTITUTE(SUBSTITUTE(T11:T17,"*",""),"-","")))</f>
        <v>50921</v>
      </c>
      <c r="U21" s="57">
        <f t="shared" ca="1" si="21"/>
        <v>4380</v>
      </c>
      <c r="V21" s="57">
        <f t="shared" ca="1" si="21"/>
        <v>600</v>
      </c>
      <c r="W21" s="57">
        <f t="shared" ca="1" si="21"/>
        <v>2324</v>
      </c>
      <c r="X21" s="57">
        <f ca="1">SUMPRODUCT(VALUE(0&amp;SUBSTITUTE(SUBSTITUTE(X11:X17,"*",""),"-","")))</f>
        <v>60110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30"/>
      <c r="C33" s="530"/>
      <c r="D33" s="530"/>
      <c r="E33" s="530"/>
      <c r="F33" s="530"/>
      <c r="G33" s="530"/>
      <c r="H33" s="530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112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4431</v>
      </c>
      <c r="G57" s="460">
        <f ca="1">OFFSET(Values!$G$248,$K57*102,($B57-1)*14)</f>
        <v>372</v>
      </c>
      <c r="H57" s="460">
        <f ca="1">OFFSET(Values!$H$248,$K57*102,($B57-1)*14)</f>
        <v>62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212</v>
      </c>
      <c r="J57" s="460">
        <f ca="1">OFFSET(Values!$C$248,$K57*102,($B57-1)*14)</f>
        <v>5189</v>
      </c>
      <c r="K57" s="462">
        <v>0</v>
      </c>
      <c r="M57" s="60" t="s">
        <v>8</v>
      </c>
      <c r="N57" s="460">
        <f ca="1">IFERROR(VALUE(0&amp;SUBSTITUTE(E57,"*","")),"-")</f>
        <v>112</v>
      </c>
      <c r="O57" s="460">
        <f t="shared" ref="O57:S72" ca="1" si="22">IFERROR(VALUE(0&amp;SUBSTITUTE(F57,"*","")),"-")</f>
        <v>4431</v>
      </c>
      <c r="P57" s="460">
        <f t="shared" ca="1" si="22"/>
        <v>372</v>
      </c>
      <c r="Q57" s="460">
        <f t="shared" ca="1" si="22"/>
        <v>62</v>
      </c>
      <c r="R57" s="460">
        <f t="shared" ca="1" si="22"/>
        <v>212</v>
      </c>
      <c r="S57" s="460">
        <f t="shared" ca="1" si="22"/>
        <v>5189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138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4504</v>
      </c>
      <c r="G58" s="460">
        <f ca="1">OFFSET(Values!$G$248,$K58*102,($B58-1)*14)</f>
        <v>469</v>
      </c>
      <c r="H58" s="460">
        <f ca="1">OFFSET(Values!$H$248,$K58*102,($B58-1)*14)</f>
        <v>58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244</v>
      </c>
      <c r="J58" s="460">
        <f ca="1">OFFSET(Values!$C$248,$K58*102,($B58-1)*14)</f>
        <v>5413</v>
      </c>
      <c r="K58" s="462">
        <v>1</v>
      </c>
      <c r="M58" s="60" t="s">
        <v>9</v>
      </c>
      <c r="N58" s="460">
        <f t="shared" ref="N58:S83" ca="1" si="24">IFERROR(VALUE(0&amp;SUBSTITUTE(E58,"*","")),"-")</f>
        <v>138</v>
      </c>
      <c r="O58" s="460">
        <f t="shared" ca="1" si="22"/>
        <v>4504</v>
      </c>
      <c r="P58" s="460">
        <f t="shared" ca="1" si="22"/>
        <v>469</v>
      </c>
      <c r="Q58" s="460">
        <f t="shared" ca="1" si="22"/>
        <v>58</v>
      </c>
      <c r="R58" s="460">
        <f t="shared" ca="1" si="22"/>
        <v>244</v>
      </c>
      <c r="S58" s="460">
        <f t="shared" ca="1" si="22"/>
        <v>5413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107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4769</v>
      </c>
      <c r="G59" s="460">
        <f ca="1">OFFSET(Values!$G$248,$K59*102,($B59-1)*14)</f>
        <v>410</v>
      </c>
      <c r="H59" s="460">
        <f ca="1">OFFSET(Values!$H$248,$K59*102,($B59-1)*14)</f>
        <v>75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182</v>
      </c>
      <c r="J59" s="460">
        <f ca="1">OFFSET(Values!$C$248,$K59*102,($B59-1)*14)</f>
        <v>5543</v>
      </c>
      <c r="K59" s="462">
        <v>2</v>
      </c>
      <c r="M59" s="60" t="s">
        <v>10</v>
      </c>
      <c r="N59" s="460">
        <f t="shared" ca="1" si="24"/>
        <v>107</v>
      </c>
      <c r="O59" s="460">
        <f t="shared" ca="1" si="22"/>
        <v>4769</v>
      </c>
      <c r="P59" s="460">
        <f t="shared" ca="1" si="22"/>
        <v>410</v>
      </c>
      <c r="Q59" s="460">
        <f t="shared" ca="1" si="22"/>
        <v>75</v>
      </c>
      <c r="R59" s="460">
        <f t="shared" ca="1" si="22"/>
        <v>182</v>
      </c>
      <c r="S59" s="460">
        <f t="shared" ca="1" si="22"/>
        <v>5543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143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4748</v>
      </c>
      <c r="G60" s="460">
        <f ca="1">OFFSET(Values!$G$248,$K60*102,($B60-1)*14)</f>
        <v>404</v>
      </c>
      <c r="H60" s="460">
        <f ca="1">OFFSET(Values!$H$248,$K60*102,($B60-1)*14)</f>
        <v>50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207</v>
      </c>
      <c r="J60" s="460">
        <f ca="1">OFFSET(Values!$C$248,$K60*102,($B60-1)*14)</f>
        <v>5552</v>
      </c>
      <c r="K60" s="462">
        <v>3</v>
      </c>
      <c r="M60" s="60" t="s">
        <v>11</v>
      </c>
      <c r="N60" s="460">
        <f t="shared" ca="1" si="24"/>
        <v>143</v>
      </c>
      <c r="O60" s="460">
        <f t="shared" ca="1" si="22"/>
        <v>4748</v>
      </c>
      <c r="P60" s="460">
        <f t="shared" ca="1" si="22"/>
        <v>404</v>
      </c>
      <c r="Q60" s="460">
        <f t="shared" ca="1" si="22"/>
        <v>50</v>
      </c>
      <c r="R60" s="460">
        <f t="shared" ca="1" si="22"/>
        <v>207</v>
      </c>
      <c r="S60" s="460">
        <f t="shared" ca="1" si="22"/>
        <v>5552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98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4508</v>
      </c>
      <c r="G61" s="460">
        <f ca="1">OFFSET(Values!$G$248,$K61*102,($B61-1)*14)</f>
        <v>457</v>
      </c>
      <c r="H61" s="460">
        <f ca="1">OFFSET(Values!$H$248,$K61*102,($B61-1)*14)</f>
        <v>48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206</v>
      </c>
      <c r="J61" s="460">
        <f ca="1">OFFSET(Values!$C$248,$K61*102,($B61-1)*14)</f>
        <v>5317</v>
      </c>
      <c r="K61" s="462">
        <v>4</v>
      </c>
      <c r="M61" s="60" t="s">
        <v>5</v>
      </c>
      <c r="N61" s="460">
        <f t="shared" ca="1" si="24"/>
        <v>98</v>
      </c>
      <c r="O61" s="460">
        <f t="shared" ca="1" si="22"/>
        <v>4508</v>
      </c>
      <c r="P61" s="460">
        <f t="shared" ca="1" si="22"/>
        <v>457</v>
      </c>
      <c r="Q61" s="460">
        <f t="shared" ca="1" si="22"/>
        <v>48</v>
      </c>
      <c r="R61" s="460">
        <f t="shared" ca="1" si="22"/>
        <v>206</v>
      </c>
      <c r="S61" s="460">
        <f t="shared" ca="1" si="22"/>
        <v>5317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74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3873</v>
      </c>
      <c r="G62" s="460">
        <f ca="1">OFFSET(Values!$G$248,$K62*102,($B62-1)*14)</f>
        <v>200</v>
      </c>
      <c r="H62" s="460">
        <f ca="1">OFFSET(Values!$H$248,$K62*102,($B62-1)*14)</f>
        <v>17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94</v>
      </c>
      <c r="J62" s="460">
        <f ca="1">OFFSET(Values!$C$248,$K62*102,($B62-1)*14)</f>
        <v>4258</v>
      </c>
      <c r="K62" s="462">
        <v>5</v>
      </c>
      <c r="M62" s="60" t="s">
        <v>6</v>
      </c>
      <c r="N62" s="460">
        <f t="shared" ca="1" si="24"/>
        <v>74</v>
      </c>
      <c r="O62" s="460">
        <f t="shared" ca="1" si="22"/>
        <v>3873</v>
      </c>
      <c r="P62" s="460">
        <f t="shared" ca="1" si="22"/>
        <v>200</v>
      </c>
      <c r="Q62" s="460">
        <f t="shared" ca="1" si="22"/>
        <v>17</v>
      </c>
      <c r="R62" s="460">
        <f t="shared" ca="1" si="22"/>
        <v>94</v>
      </c>
      <c r="S62" s="460">
        <f t="shared" ca="1" si="22"/>
        <v>4258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73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3428</v>
      </c>
      <c r="G63" s="460">
        <f ca="1">OFFSET(Values!$G$248,$K63*102,($B63-1)*14)</f>
        <v>133</v>
      </c>
      <c r="H63" s="460">
        <f ca="1">OFFSET(Values!$H$248,$K63*102,($B63-1)*14)</f>
        <v>15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64</v>
      </c>
      <c r="J63" s="460">
        <f ca="1">OFFSET(Values!$C$248,$K63*102,($B63-1)*14)</f>
        <v>3713</v>
      </c>
      <c r="K63" s="462">
        <v>6</v>
      </c>
      <c r="M63" s="60" t="s">
        <v>7</v>
      </c>
      <c r="N63" s="460">
        <f t="shared" ca="1" si="24"/>
        <v>73</v>
      </c>
      <c r="O63" s="460">
        <f t="shared" ca="1" si="22"/>
        <v>3428</v>
      </c>
      <c r="P63" s="460">
        <f t="shared" ca="1" si="22"/>
        <v>133</v>
      </c>
      <c r="Q63" s="460">
        <f t="shared" ca="1" si="22"/>
        <v>15</v>
      </c>
      <c r="R63" s="460">
        <f t="shared" ca="1" si="22"/>
        <v>64</v>
      </c>
      <c r="S63" s="460">
        <f t="shared" ca="1" si="22"/>
        <v>3713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119.6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4592</v>
      </c>
      <c r="G64" s="460">
        <f ca="1">OFFSET(Values!$G$248,$K64*102,($B64-1)*14)</f>
        <v>422.39999999999986</v>
      </c>
      <c r="H64" s="460">
        <f ca="1">OFFSET(Values!$H$248,$K64*102,($B64-1)*14)</f>
        <v>58.6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210.19999999999993</v>
      </c>
      <c r="J64" s="460">
        <f ca="1">OFFSET(Values!$C$248,$K64*102,($B64-1)*14)</f>
        <v>5402.7999999999993</v>
      </c>
      <c r="K64" s="462">
        <v>7</v>
      </c>
      <c r="M64" s="60" t="s">
        <v>70</v>
      </c>
      <c r="N64" s="460">
        <f t="shared" ca="1" si="24"/>
        <v>119.6</v>
      </c>
      <c r="O64" s="460">
        <f t="shared" ca="1" si="22"/>
        <v>4592</v>
      </c>
      <c r="P64" s="460">
        <f t="shared" ca="1" si="22"/>
        <v>422.4</v>
      </c>
      <c r="Q64" s="460">
        <f t="shared" ca="1" si="22"/>
        <v>58.6</v>
      </c>
      <c r="R64" s="460">
        <f t="shared" ca="1" si="22"/>
        <v>210.2</v>
      </c>
      <c r="S64" s="460">
        <f t="shared" ca="1" si="22"/>
        <v>5402.8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106.42857142857146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4322.9999999999991</v>
      </c>
      <c r="G65" s="460">
        <f ca="1">OFFSET(Values!$G$248,$K65*102,($B65-1)*14)</f>
        <v>349.28571428571422</v>
      </c>
      <c r="H65" s="460">
        <f ca="1">OFFSET(Values!$H$248,$K65*102,($B65-1)*14)</f>
        <v>46.428571428571459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172.71428571428578</v>
      </c>
      <c r="J65" s="460">
        <f ca="1">OFFSET(Values!$C$248,$K65*102,($B65-1)*14)</f>
        <v>4997.8571428571431</v>
      </c>
      <c r="K65" s="462">
        <v>8</v>
      </c>
      <c r="M65" s="60" t="s">
        <v>71</v>
      </c>
      <c r="N65" s="460">
        <f t="shared" ca="1" si="24"/>
        <v>106.428571428571</v>
      </c>
      <c r="O65" s="460">
        <f t="shared" ca="1" si="22"/>
        <v>4323</v>
      </c>
      <c r="P65" s="460">
        <f t="shared" ca="1" si="22"/>
        <v>349.28571428571399</v>
      </c>
      <c r="Q65" s="460">
        <f t="shared" ca="1" si="22"/>
        <v>46.428571428571502</v>
      </c>
      <c r="R65" s="460">
        <f t="shared" ca="1" si="22"/>
        <v>172.71428571428601</v>
      </c>
      <c r="S65" s="460">
        <f t="shared" ca="1" si="22"/>
        <v>4997.8571428571404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168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2903</v>
      </c>
      <c r="G66" s="460">
        <f ca="1">OFFSET(Values!$G$248,$K66*102,($B66-1)*14)</f>
        <v>296</v>
      </c>
      <c r="H66" s="460">
        <f ca="1">OFFSET(Values!$H$248,$K66*102,($B66-1)*14)</f>
        <v>57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190</v>
      </c>
      <c r="J66" s="460">
        <f ca="1">OFFSET(Values!$C$248,$K66*102,($B66-1)*14)</f>
        <v>3614</v>
      </c>
      <c r="K66" s="462">
        <v>0</v>
      </c>
      <c r="M66" s="60" t="s">
        <v>8</v>
      </c>
      <c r="N66" s="460">
        <f t="shared" ca="1" si="24"/>
        <v>168</v>
      </c>
      <c r="O66" s="460">
        <f t="shared" ca="1" si="22"/>
        <v>2903</v>
      </c>
      <c r="P66" s="460">
        <f t="shared" ca="1" si="22"/>
        <v>296</v>
      </c>
      <c r="Q66" s="460">
        <f t="shared" ca="1" si="22"/>
        <v>57</v>
      </c>
      <c r="R66" s="460">
        <f t="shared" ca="1" si="22"/>
        <v>190</v>
      </c>
      <c r="S66" s="460">
        <f t="shared" ca="1" si="22"/>
        <v>3614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199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2978</v>
      </c>
      <c r="G67" s="460">
        <f ca="1">OFFSET(Values!$G$248,$K67*102,($B67-1)*14)</f>
        <v>341</v>
      </c>
      <c r="H67" s="460">
        <f ca="1">OFFSET(Values!$H$248,$K67*102,($B67-1)*14)</f>
        <v>50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238</v>
      </c>
      <c r="J67" s="460">
        <f ca="1">OFFSET(Values!$C$248,$K67*102,($B67-1)*14)</f>
        <v>3806</v>
      </c>
      <c r="K67" s="462">
        <v>1</v>
      </c>
      <c r="M67" s="60" t="s">
        <v>9</v>
      </c>
      <c r="N67" s="460">
        <f t="shared" ca="1" si="24"/>
        <v>199</v>
      </c>
      <c r="O67" s="460">
        <f t="shared" ca="1" si="22"/>
        <v>2978</v>
      </c>
      <c r="P67" s="460">
        <f t="shared" ca="1" si="22"/>
        <v>341</v>
      </c>
      <c r="Q67" s="460">
        <f t="shared" ca="1" si="22"/>
        <v>50</v>
      </c>
      <c r="R67" s="460">
        <f t="shared" ca="1" si="22"/>
        <v>238</v>
      </c>
      <c r="S67" s="460">
        <f t="shared" ca="1" si="22"/>
        <v>3806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161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3163</v>
      </c>
      <c r="G68" s="460">
        <f ca="1">OFFSET(Values!$G$248,$K68*102,($B68-1)*14)</f>
        <v>322</v>
      </c>
      <c r="H68" s="460">
        <f ca="1">OFFSET(Values!$H$248,$K68*102,($B68-1)*14)</f>
        <v>47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172</v>
      </c>
      <c r="J68" s="460">
        <f ca="1">OFFSET(Values!$C$248,$K68*102,($B68-1)*14)</f>
        <v>3865</v>
      </c>
      <c r="K68" s="462">
        <v>2</v>
      </c>
      <c r="M68" s="60" t="s">
        <v>10</v>
      </c>
      <c r="N68" s="460">
        <f t="shared" ca="1" si="24"/>
        <v>161</v>
      </c>
      <c r="O68" s="460">
        <f t="shared" ca="1" si="22"/>
        <v>3163</v>
      </c>
      <c r="P68" s="460">
        <f t="shared" ca="1" si="22"/>
        <v>322</v>
      </c>
      <c r="Q68" s="460">
        <f t="shared" ca="1" si="22"/>
        <v>47</v>
      </c>
      <c r="R68" s="460">
        <f t="shared" ca="1" si="22"/>
        <v>172</v>
      </c>
      <c r="S68" s="460">
        <f t="shared" ca="1" si="22"/>
        <v>3865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212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3106</v>
      </c>
      <c r="G69" s="460">
        <f ca="1">OFFSET(Values!$G$248,$K69*102,($B69-1)*14)</f>
        <v>342</v>
      </c>
      <c r="H69" s="460">
        <f ca="1">OFFSET(Values!$H$248,$K69*102,($B69-1)*14)</f>
        <v>36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199</v>
      </c>
      <c r="J69" s="460">
        <f ca="1">OFFSET(Values!$C$248,$K69*102,($B69-1)*14)</f>
        <v>3895</v>
      </c>
      <c r="K69" s="462">
        <v>3</v>
      </c>
      <c r="M69" s="60" t="s">
        <v>11</v>
      </c>
      <c r="N69" s="460">
        <f t="shared" ca="1" si="24"/>
        <v>212</v>
      </c>
      <c r="O69" s="460">
        <f t="shared" ca="1" si="22"/>
        <v>3106</v>
      </c>
      <c r="P69" s="460">
        <f t="shared" ca="1" si="22"/>
        <v>342</v>
      </c>
      <c r="Q69" s="460">
        <f t="shared" ca="1" si="22"/>
        <v>36</v>
      </c>
      <c r="R69" s="460">
        <f t="shared" ca="1" si="22"/>
        <v>199</v>
      </c>
      <c r="S69" s="460">
        <f t="shared" ca="1" si="22"/>
        <v>3895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152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2903</v>
      </c>
      <c r="G70" s="460">
        <f ca="1">OFFSET(Values!$G$248,$K70*102,($B70-1)*14)</f>
        <v>334</v>
      </c>
      <c r="H70" s="460">
        <f ca="1">OFFSET(Values!$H$248,$K70*102,($B70-1)*14)</f>
        <v>47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179</v>
      </c>
      <c r="J70" s="460">
        <f ca="1">OFFSET(Values!$C$248,$K70*102,($B70-1)*14)</f>
        <v>3615</v>
      </c>
      <c r="K70" s="462">
        <v>4</v>
      </c>
      <c r="M70" s="60" t="s">
        <v>5</v>
      </c>
      <c r="N70" s="460">
        <f t="shared" ca="1" si="24"/>
        <v>152</v>
      </c>
      <c r="O70" s="460">
        <f t="shared" ca="1" si="22"/>
        <v>2903</v>
      </c>
      <c r="P70" s="460">
        <f t="shared" ca="1" si="22"/>
        <v>334</v>
      </c>
      <c r="Q70" s="460">
        <f t="shared" ca="1" si="22"/>
        <v>47</v>
      </c>
      <c r="R70" s="460">
        <f t="shared" ca="1" si="22"/>
        <v>179</v>
      </c>
      <c r="S70" s="460">
        <f t="shared" ca="1" si="22"/>
        <v>3615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112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2778</v>
      </c>
      <c r="G71" s="460">
        <f ca="1">OFFSET(Values!$G$248,$K71*102,($B71-1)*14)</f>
        <v>154</v>
      </c>
      <c r="H71" s="460">
        <f ca="1">OFFSET(Values!$H$248,$K71*102,($B71-1)*14)</f>
        <v>23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71</v>
      </c>
      <c r="J71" s="460">
        <f ca="1">OFFSET(Values!$C$248,$K71*102,($B71-1)*14)</f>
        <v>3138</v>
      </c>
      <c r="K71" s="462">
        <v>5</v>
      </c>
      <c r="M71" s="60" t="s">
        <v>6</v>
      </c>
      <c r="N71" s="460">
        <f t="shared" ca="1" si="24"/>
        <v>112</v>
      </c>
      <c r="O71" s="460">
        <f t="shared" ca="1" si="22"/>
        <v>2778</v>
      </c>
      <c r="P71" s="460">
        <f t="shared" ca="1" si="22"/>
        <v>154</v>
      </c>
      <c r="Q71" s="460">
        <f t="shared" ca="1" si="22"/>
        <v>23</v>
      </c>
      <c r="R71" s="460">
        <f t="shared" ca="1" si="22"/>
        <v>71</v>
      </c>
      <c r="S71" s="460">
        <f t="shared" ca="1" si="22"/>
        <v>3138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136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2829</v>
      </c>
      <c r="G72" s="460">
        <f ca="1">OFFSET(Values!$G$248,$K72*102,($B72-1)*14)</f>
        <v>146</v>
      </c>
      <c r="H72" s="460">
        <f ca="1">OFFSET(Values!$H$248,$K72*102,($B72-1)*14)</f>
        <v>15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66</v>
      </c>
      <c r="J72" s="460">
        <f ca="1">OFFSET(Values!$C$248,$K72*102,($B72-1)*14)</f>
        <v>3192</v>
      </c>
      <c r="K72" s="462">
        <v>6</v>
      </c>
      <c r="M72" s="60" t="s">
        <v>7</v>
      </c>
      <c r="N72" s="460">
        <f t="shared" ca="1" si="24"/>
        <v>136</v>
      </c>
      <c r="O72" s="460">
        <f t="shared" ca="1" si="22"/>
        <v>2829</v>
      </c>
      <c r="P72" s="460">
        <f t="shared" ca="1" si="22"/>
        <v>146</v>
      </c>
      <c r="Q72" s="460">
        <f t="shared" ca="1" si="22"/>
        <v>15</v>
      </c>
      <c r="R72" s="460">
        <f t="shared" ca="1" si="22"/>
        <v>66</v>
      </c>
      <c r="S72" s="460">
        <f t="shared" ca="1" si="22"/>
        <v>3192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178.40000000000003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3010.6000000000004</v>
      </c>
      <c r="G73" s="460">
        <f ca="1">OFFSET(Values!$G$248,$K73*102,($B73-1)*14)</f>
        <v>326.99999999999989</v>
      </c>
      <c r="H73" s="460">
        <f ca="1">OFFSET(Values!$H$248,$K73*102,($B73-1)*14)</f>
        <v>47.400000000000006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195.6</v>
      </c>
      <c r="J73" s="460">
        <f ca="1">OFFSET(Values!$C$248,$K73*102,($B73-1)*14)</f>
        <v>3759.0000000000018</v>
      </c>
      <c r="K73" s="462">
        <v>7</v>
      </c>
      <c r="M73" s="60" t="s">
        <v>70</v>
      </c>
      <c r="N73" s="460">
        <f t="shared" ca="1" si="24"/>
        <v>178.4</v>
      </c>
      <c r="O73" s="460">
        <f t="shared" ca="1" si="24"/>
        <v>3010.6</v>
      </c>
      <c r="P73" s="460">
        <f t="shared" ca="1" si="24"/>
        <v>327</v>
      </c>
      <c r="Q73" s="460">
        <f t="shared" ca="1" si="24"/>
        <v>47.4</v>
      </c>
      <c r="R73" s="460">
        <f t="shared" ca="1" si="24"/>
        <v>195.6</v>
      </c>
      <c r="S73" s="460">
        <f t="shared" ca="1" si="24"/>
        <v>3759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162.85714285714283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2951.428571428572</v>
      </c>
      <c r="G74" s="460">
        <f ca="1">OFFSET(Values!$G$248,$K74*102,($B74-1)*14)</f>
        <v>276.42857142857133</v>
      </c>
      <c r="H74" s="460">
        <f ca="1">OFFSET(Values!$H$248,$K74*102,($B74-1)*14)</f>
        <v>39.285714285714313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159.28571428571428</v>
      </c>
      <c r="J74" s="460">
        <f ca="1">OFFSET(Values!$C$248,$K74*102,($B74-1)*14)</f>
        <v>3589.2857142857151</v>
      </c>
      <c r="K74" s="462">
        <v>8</v>
      </c>
      <c r="M74" s="60" t="s">
        <v>71</v>
      </c>
      <c r="N74" s="460">
        <f t="shared" ca="1" si="24"/>
        <v>162.857142857143</v>
      </c>
      <c r="O74" s="460">
        <f t="shared" ca="1" si="24"/>
        <v>2951.4285714285702</v>
      </c>
      <c r="P74" s="460">
        <f t="shared" ca="1" si="24"/>
        <v>276.42857142857099</v>
      </c>
      <c r="Q74" s="460">
        <f t="shared" ca="1" si="24"/>
        <v>39.285714285714299</v>
      </c>
      <c r="R74" s="460">
        <f t="shared" ca="1" si="24"/>
        <v>159.28571428571399</v>
      </c>
      <c r="S74" s="460">
        <f t="shared" ca="1" si="24"/>
        <v>3589.2857142857201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280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7334</v>
      </c>
      <c r="G75" s="460">
        <f ca="1">OFFSET(Values!$G$248,$K75*102,($B75-1)*14)</f>
        <v>668</v>
      </c>
      <c r="H75" s="460">
        <f ca="1">OFFSET(Values!$H$248,$K75*102,($B75-1)*14)</f>
        <v>119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402</v>
      </c>
      <c r="J75" s="460">
        <f ca="1">OFFSET(Values!$C$248,$K75*102,($B75-1)*14)</f>
        <v>8803</v>
      </c>
      <c r="K75" s="462">
        <v>0</v>
      </c>
      <c r="M75" s="60" t="s">
        <v>8</v>
      </c>
      <c r="N75" s="460">
        <f t="shared" ca="1" si="24"/>
        <v>280</v>
      </c>
      <c r="O75" s="460">
        <f t="shared" ca="1" si="24"/>
        <v>7334</v>
      </c>
      <c r="P75" s="460">
        <f t="shared" ca="1" si="24"/>
        <v>668</v>
      </c>
      <c r="Q75" s="460">
        <f t="shared" ca="1" si="24"/>
        <v>119</v>
      </c>
      <c r="R75" s="460">
        <f t="shared" ca="1" si="24"/>
        <v>402</v>
      </c>
      <c r="S75" s="460">
        <f t="shared" ca="1" si="24"/>
        <v>8803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337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7482</v>
      </c>
      <c r="G76" s="460">
        <f ca="1">OFFSET(Values!$G$248,$K76*102,($B76-1)*14)</f>
        <v>810</v>
      </c>
      <c r="H76" s="460">
        <f ca="1">OFFSET(Values!$H$248,$K76*102,($B76-1)*14)</f>
        <v>108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482</v>
      </c>
      <c r="J76" s="460">
        <f ca="1">OFFSET(Values!$C$248,$K76*102,($B76-1)*14)</f>
        <v>9219</v>
      </c>
      <c r="K76" s="462">
        <v>1</v>
      </c>
      <c r="M76" s="60" t="s">
        <v>9</v>
      </c>
      <c r="N76" s="460">
        <f t="shared" ca="1" si="24"/>
        <v>337</v>
      </c>
      <c r="O76" s="460">
        <f t="shared" ca="1" si="24"/>
        <v>7482</v>
      </c>
      <c r="P76" s="460">
        <f t="shared" ca="1" si="24"/>
        <v>810</v>
      </c>
      <c r="Q76" s="460">
        <f t="shared" ca="1" si="24"/>
        <v>108</v>
      </c>
      <c r="R76" s="460">
        <f t="shared" ca="1" si="24"/>
        <v>482</v>
      </c>
      <c r="S76" s="460">
        <f t="shared" ca="1" si="24"/>
        <v>9219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268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7932</v>
      </c>
      <c r="G77" s="460">
        <f ca="1">OFFSET(Values!$G$248,$K77*102,($B77-1)*14)</f>
        <v>732</v>
      </c>
      <c r="H77" s="460">
        <f ca="1">OFFSET(Values!$H$248,$K77*102,($B77-1)*14)</f>
        <v>122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354</v>
      </c>
      <c r="J77" s="460">
        <f ca="1">OFFSET(Values!$C$248,$K77*102,($B77-1)*14)</f>
        <v>9408</v>
      </c>
      <c r="K77" s="462">
        <v>2</v>
      </c>
      <c r="M77" s="60" t="s">
        <v>10</v>
      </c>
      <c r="N77" s="460">
        <f t="shared" ca="1" si="24"/>
        <v>268</v>
      </c>
      <c r="O77" s="460">
        <f t="shared" ca="1" si="24"/>
        <v>7932</v>
      </c>
      <c r="P77" s="460">
        <f t="shared" ca="1" si="24"/>
        <v>732</v>
      </c>
      <c r="Q77" s="460">
        <f t="shared" ca="1" si="24"/>
        <v>122</v>
      </c>
      <c r="R77" s="460">
        <f t="shared" ca="1" si="24"/>
        <v>354</v>
      </c>
      <c r="S77" s="460">
        <f t="shared" ca="1" si="24"/>
        <v>9408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355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7854</v>
      </c>
      <c r="G78" s="460">
        <f ca="1">OFFSET(Values!$G$248,$K78*102,($B78-1)*14)</f>
        <v>746</v>
      </c>
      <c r="H78" s="460">
        <f ca="1">OFFSET(Values!$H$248,$K78*102,($B78-1)*14)</f>
        <v>86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406</v>
      </c>
      <c r="J78" s="460">
        <f ca="1">OFFSET(Values!$C$248,$K78*102,($B78-1)*14)</f>
        <v>9447</v>
      </c>
      <c r="K78" s="462">
        <v>3</v>
      </c>
      <c r="M78" s="60" t="s">
        <v>11</v>
      </c>
      <c r="N78" s="460">
        <f t="shared" ca="1" si="24"/>
        <v>355</v>
      </c>
      <c r="O78" s="460">
        <f t="shared" ca="1" si="24"/>
        <v>7854</v>
      </c>
      <c r="P78" s="460">
        <f t="shared" ca="1" si="24"/>
        <v>746</v>
      </c>
      <c r="Q78" s="460">
        <f t="shared" ca="1" si="24"/>
        <v>86</v>
      </c>
      <c r="R78" s="460">
        <f t="shared" ca="1" si="24"/>
        <v>406</v>
      </c>
      <c r="S78" s="460">
        <f t="shared" ca="1" si="24"/>
        <v>9447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250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7411</v>
      </c>
      <c r="G79" s="460">
        <f ca="1">OFFSET(Values!$G$248,$K79*102,($B79-1)*14)</f>
        <v>791</v>
      </c>
      <c r="H79" s="460">
        <f ca="1">OFFSET(Values!$H$248,$K79*102,($B79-1)*14)</f>
        <v>95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385</v>
      </c>
      <c r="J79" s="460">
        <f ca="1">OFFSET(Values!$C$248,$K79*102,($B79-1)*14)</f>
        <v>8932</v>
      </c>
      <c r="K79" s="462">
        <v>4</v>
      </c>
      <c r="M79" s="60" t="s">
        <v>5</v>
      </c>
      <c r="N79" s="460">
        <f t="shared" ca="1" si="24"/>
        <v>250</v>
      </c>
      <c r="O79" s="460">
        <f t="shared" ca="1" si="24"/>
        <v>7411</v>
      </c>
      <c r="P79" s="460">
        <f t="shared" ca="1" si="24"/>
        <v>791</v>
      </c>
      <c r="Q79" s="460">
        <f t="shared" ca="1" si="24"/>
        <v>95</v>
      </c>
      <c r="R79" s="460">
        <f t="shared" ca="1" si="24"/>
        <v>385</v>
      </c>
      <c r="S79" s="460">
        <f t="shared" ca="1" si="24"/>
        <v>8932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186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6651</v>
      </c>
      <c r="G80" s="460">
        <f ca="1">OFFSET(Values!$G$248,$K80*102,($B80-1)*14)</f>
        <v>354</v>
      </c>
      <c r="H80" s="460">
        <f ca="1">OFFSET(Values!$H$248,$K80*102,($B80-1)*14)</f>
        <v>40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165</v>
      </c>
      <c r="J80" s="460">
        <f ca="1">OFFSET(Values!$C$248,$K80*102,($B80-1)*14)</f>
        <v>7396</v>
      </c>
      <c r="K80" s="462">
        <v>5</v>
      </c>
      <c r="M80" s="60" t="s">
        <v>6</v>
      </c>
      <c r="N80" s="460">
        <f t="shared" ca="1" si="24"/>
        <v>186</v>
      </c>
      <c r="O80" s="460">
        <f t="shared" ca="1" si="24"/>
        <v>6651</v>
      </c>
      <c r="P80" s="460">
        <f t="shared" ca="1" si="24"/>
        <v>354</v>
      </c>
      <c r="Q80" s="460">
        <f t="shared" ca="1" si="24"/>
        <v>40</v>
      </c>
      <c r="R80" s="460">
        <f t="shared" ca="1" si="24"/>
        <v>165</v>
      </c>
      <c r="S80" s="460">
        <f t="shared" ca="1" si="24"/>
        <v>7396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209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6257</v>
      </c>
      <c r="G81" s="460">
        <f ca="1">OFFSET(Values!$G$248,$K81*102,($B81-1)*14)</f>
        <v>279</v>
      </c>
      <c r="H81" s="460">
        <f ca="1">OFFSET(Values!$H$248,$K81*102,($B81-1)*14)</f>
        <v>30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130</v>
      </c>
      <c r="J81" s="460">
        <f ca="1">OFFSET(Values!$C$248,$K81*102,($B81-1)*14)</f>
        <v>6905</v>
      </c>
      <c r="K81" s="462">
        <v>6</v>
      </c>
      <c r="M81" s="60" t="s">
        <v>7</v>
      </c>
      <c r="N81" s="460">
        <f t="shared" ca="1" si="24"/>
        <v>209</v>
      </c>
      <c r="O81" s="460">
        <f t="shared" ca="1" si="24"/>
        <v>6257</v>
      </c>
      <c r="P81" s="460">
        <f t="shared" ca="1" si="24"/>
        <v>279</v>
      </c>
      <c r="Q81" s="460">
        <f t="shared" ca="1" si="24"/>
        <v>30</v>
      </c>
      <c r="R81" s="460">
        <f t="shared" ca="1" si="24"/>
        <v>130</v>
      </c>
      <c r="S81" s="460">
        <f t="shared" ca="1" si="24"/>
        <v>6905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298.00000000000011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7602.6000000000013</v>
      </c>
      <c r="G82" s="460">
        <f ca="1">OFFSET(Values!$G$248,$K82*102,($B82-1)*14)</f>
        <v>749.4</v>
      </c>
      <c r="H82" s="460">
        <f ca="1">OFFSET(Values!$H$248,$K82*102,($B82-1)*14)</f>
        <v>106.00000000000006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405.8</v>
      </c>
      <c r="J82" s="460">
        <f ca="1">OFFSET(Values!$C$248,$K82*102,($B82-1)*14)</f>
        <v>9161.7999999999956</v>
      </c>
      <c r="K82" s="462">
        <v>7</v>
      </c>
      <c r="M82" s="60" t="s">
        <v>70</v>
      </c>
      <c r="N82" s="460">
        <f t="shared" ca="1" si="24"/>
        <v>298</v>
      </c>
      <c r="O82" s="460">
        <f t="shared" ca="1" si="24"/>
        <v>7602.6</v>
      </c>
      <c r="P82" s="460">
        <f t="shared" ca="1" si="24"/>
        <v>749.4</v>
      </c>
      <c r="Q82" s="460">
        <f t="shared" ca="1" si="24"/>
        <v>106</v>
      </c>
      <c r="R82" s="460">
        <f t="shared" ca="1" si="24"/>
        <v>405.8</v>
      </c>
      <c r="S82" s="460">
        <f t="shared" ca="1" si="24"/>
        <v>9161.7999999999993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269.28571428571433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7274.4285714285725</v>
      </c>
      <c r="G83" s="460">
        <f ca="1">OFFSET(Values!$G$248,$K83*102,($B83-1)*14)</f>
        <v>625.71428571428578</v>
      </c>
      <c r="H83" s="460">
        <f ca="1">OFFSET(Values!$H$248,$K83*102,($B83-1)*14)</f>
        <v>85.714285714285708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332.00000000000011</v>
      </c>
      <c r="J83" s="460">
        <f ca="1">OFFSET(Values!$C$248,$K83*102,($B83-1)*14)</f>
        <v>8587.1428571428587</v>
      </c>
      <c r="K83" s="462">
        <v>8</v>
      </c>
      <c r="M83" s="60" t="s">
        <v>71</v>
      </c>
      <c r="N83" s="460">
        <f t="shared" ca="1" si="24"/>
        <v>269.28571428571399</v>
      </c>
      <c r="O83" s="460">
        <f t="shared" ca="1" si="24"/>
        <v>7274.4285714285697</v>
      </c>
      <c r="P83" s="460">
        <f t="shared" ca="1" si="24"/>
        <v>625.71428571428601</v>
      </c>
      <c r="Q83" s="460">
        <f t="shared" ca="1" si="24"/>
        <v>85.714285714285694</v>
      </c>
      <c r="R83" s="460">
        <f t="shared" ca="1" si="24"/>
        <v>332</v>
      </c>
      <c r="S83" s="460">
        <f t="shared" ca="1" si="24"/>
        <v>8587.1428571428605</v>
      </c>
    </row>
    <row r="84" spans="1:19" x14ac:dyDescent="0.25">
      <c r="A84" s="404"/>
      <c r="B84" s="404"/>
    </row>
  </sheetData>
  <mergeCells count="9">
    <mergeCell ref="R9:X9"/>
    <mergeCell ref="B21:H21"/>
    <mergeCell ref="H4:N4"/>
    <mergeCell ref="H3:N3"/>
    <mergeCell ref="H2:N2"/>
    <mergeCell ref="H5:N5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503" t="str">
        <f>Dashboard!$U$2</f>
        <v>Jacobs UK Ltd</v>
      </c>
      <c r="N2" s="503"/>
      <c r="O2" s="503"/>
      <c r="P2" s="503"/>
      <c r="Q2" s="503"/>
      <c r="R2" s="503"/>
      <c r="S2" s="503"/>
      <c r="T2" s="503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503" t="str">
        <f>Dashboard!$U$3</f>
        <v>4007-MID Bath</v>
      </c>
      <c r="N3" s="503"/>
      <c r="O3" s="503"/>
      <c r="P3" s="503"/>
      <c r="Q3" s="503"/>
      <c r="R3" s="503"/>
      <c r="S3" s="503"/>
      <c r="T3" s="503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503" t="str">
        <f>Dashboard!$U$4</f>
        <v>23 - Beckford Rd</v>
      </c>
      <c r="N4" s="503"/>
      <c r="O4" s="503"/>
      <c r="P4" s="503"/>
      <c r="Q4" s="503"/>
      <c r="R4" s="503"/>
      <c r="S4" s="503"/>
      <c r="T4" s="503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502">
        <f>Dashboard!$T$5</f>
        <v>43743</v>
      </c>
      <c r="N5" s="502"/>
      <c r="O5" s="502"/>
      <c r="P5" s="502"/>
      <c r="Q5" s="502"/>
      <c r="R5" s="502"/>
      <c r="S5" s="502"/>
      <c r="T5" s="502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9">
        <f>Dashboard!$U$6</f>
        <v>30</v>
      </c>
      <c r="Z10" s="550"/>
      <c r="AA10" s="550">
        <f>(Y10*1.1)+2</f>
        <v>35</v>
      </c>
      <c r="AB10" s="550"/>
      <c r="AC10" s="550">
        <f>Y10+15</f>
        <v>45</v>
      </c>
      <c r="AD10" s="551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55" t="s">
        <v>4</v>
      </c>
      <c r="D11" s="556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52" t="s">
        <v>89</v>
      </c>
      <c r="AJ11" s="553"/>
      <c r="AK11" s="553"/>
      <c r="AL11" s="554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39</v>
      </c>
      <c r="D13" s="349">
        <f ca="1">IFERROR(VALUE(0&amp;SUBSTITUTE($C13,"*","")),0)</f>
        <v>39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1</v>
      </c>
      <c r="H13" s="284">
        <f ca="1">OFFSET(Values!G1069,($W$4-1)*30,($X$4-1)*31)</f>
        <v>14</v>
      </c>
      <c r="I13" s="284">
        <f ca="1">OFFSET(Values!H1069,($W$4-1)*30,($X$4-1)*31)</f>
        <v>16</v>
      </c>
      <c r="J13" s="284">
        <f ca="1">OFFSET(Values!I1069,($W$4-1)*30,($X$4-1)*31)</f>
        <v>4</v>
      </c>
      <c r="K13" s="284">
        <f ca="1">OFFSET(Values!J1069,($W$4-1)*30,($X$4-1)*31)</f>
        <v>4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8</v>
      </c>
      <c r="Z13" s="342">
        <f ca="1">OFFSET(Values!Y1069,($W$4-1)*30,($X$4-1)*31)</f>
        <v>0.20512820512820512</v>
      </c>
      <c r="AA13" s="99">
        <f ca="1">OFFSET(Values!Z1069,($W$4-1)*30,($X$4-1)*31)</f>
        <v>4</v>
      </c>
      <c r="AB13" s="344">
        <f ca="1">OFFSET(Values!AA1069,($W$4-1)*30,($X$4-1)*31)</f>
        <v>0.10256410256410256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27.295384615384616</v>
      </c>
      <c r="AF13" s="26">
        <f ca="1">OFFSET(Values!AE1069,($W$4-1)*30,($X$4-1)*31)</f>
        <v>33.75</v>
      </c>
      <c r="AG13" s="26">
        <f ca="1">OFFSET(Values!AF1069,($W$4-1)*30,($X$4-1)*31)</f>
        <v>36.659999999999997</v>
      </c>
      <c r="AI13" s="546" t="s">
        <v>43</v>
      </c>
      <c r="AJ13" s="540" t="s">
        <v>90</v>
      </c>
      <c r="AK13" s="541"/>
      <c r="AL13" s="541"/>
    </row>
    <row r="14" spans="2:73" ht="12" customHeight="1" x14ac:dyDescent="0.25">
      <c r="B14" s="43">
        <v>4.1666666666666664E-2</v>
      </c>
      <c r="C14" s="347">
        <f ca="1">OFFSET(Values!C1070,($W$4-1)*30,($X$4-1)*31)</f>
        <v>35</v>
      </c>
      <c r="D14" s="350">
        <f t="shared" ref="D14:D36" ca="1" si="0">IFERROR(VALUE(0&amp;SUBSTITUTE($C14,"*","")),0)</f>
        <v>35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1</v>
      </c>
      <c r="H14" s="286">
        <f ca="1">OFFSET(Values!G1070,($W$4-1)*30,($X$4-1)*31)</f>
        <v>9</v>
      </c>
      <c r="I14" s="286">
        <f ca="1">OFFSET(Values!H1070,($W$4-1)*30,($X$4-1)*31)</f>
        <v>16</v>
      </c>
      <c r="J14" s="286">
        <f ca="1">OFFSET(Values!I1070,($W$4-1)*30,($X$4-1)*31)</f>
        <v>2</v>
      </c>
      <c r="K14" s="286">
        <f ca="1">OFFSET(Values!J1070,($W$4-1)*30,($X$4-1)*31)</f>
        <v>5</v>
      </c>
      <c r="L14" s="286">
        <f ca="1">OFFSET(Values!K1070,($W$4-1)*30,($X$4-1)*31)</f>
        <v>2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9</v>
      </c>
      <c r="Z14" s="343">
        <f ca="1">OFFSET(Values!Y1070,($W$4-1)*30,($X$4-1)*31)</f>
        <v>0.25714285714285712</v>
      </c>
      <c r="AA14" s="100">
        <f ca="1">OFFSET(Values!Z1070,($W$4-1)*30,($X$4-1)*31)</f>
        <v>7</v>
      </c>
      <c r="AB14" s="345">
        <f ca="1">OFFSET(Values!AA1070,($W$4-1)*30,($X$4-1)*31)</f>
        <v>0.2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28.238857142857146</v>
      </c>
      <c r="AF14" s="28">
        <f ca="1">OFFSET(Values!AE1070,($W$4-1)*30,($X$4-1)*31)</f>
        <v>35.44</v>
      </c>
      <c r="AG14" s="28">
        <f ca="1">OFFSET(Values!AF1070,($W$4-1)*30,($X$4-1)*31)</f>
        <v>40.4</v>
      </c>
      <c r="AH14" s="54"/>
      <c r="AI14" s="547"/>
      <c r="AJ14" s="542"/>
      <c r="AK14" s="543"/>
      <c r="AL14" s="543"/>
    </row>
    <row r="15" spans="2:73" ht="12" customHeight="1" x14ac:dyDescent="0.25">
      <c r="B15" s="43">
        <v>8.3333333333333329E-2</v>
      </c>
      <c r="C15" s="347">
        <f ca="1">OFFSET(Values!C1071,($W$4-1)*30,($X$4-1)*31)</f>
        <v>17</v>
      </c>
      <c r="D15" s="350">
        <f t="shared" ca="1" si="0"/>
        <v>17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1</v>
      </c>
      <c r="H15" s="286">
        <f ca="1">OFFSET(Values!G1071,($W$4-1)*30,($X$4-1)*31)</f>
        <v>3</v>
      </c>
      <c r="I15" s="286">
        <f ca="1">OFFSET(Values!H1071,($W$4-1)*30,($X$4-1)*31)</f>
        <v>7</v>
      </c>
      <c r="J15" s="286">
        <f ca="1">OFFSET(Values!I1071,($W$4-1)*30,($X$4-1)*31)</f>
        <v>3</v>
      </c>
      <c r="K15" s="286">
        <f ca="1">OFFSET(Values!J1071,($W$4-1)*30,($X$4-1)*31)</f>
        <v>3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6</v>
      </c>
      <c r="Z15" s="343">
        <f ca="1">OFFSET(Values!Y1071,($W$4-1)*30,($X$4-1)*31)</f>
        <v>0.35294117647058826</v>
      </c>
      <c r="AA15" s="100">
        <f ca="1">OFFSET(Values!Z1071,($W$4-1)*30,($X$4-1)*31)</f>
        <v>3</v>
      </c>
      <c r="AB15" s="345">
        <f ca="1">OFFSET(Values!AA1071,($W$4-1)*30,($X$4-1)*31)</f>
        <v>0.17647058823529413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29.159411764705883</v>
      </c>
      <c r="AF15" s="28">
        <f ca="1">OFFSET(Values!AE1071,($W$4-1)*30,($X$4-1)*31)</f>
        <v>35.587999999999994</v>
      </c>
      <c r="AG15" s="28" t="str">
        <f ca="1">OFFSET(Values!AF1071,($W$4-1)*30,($X$4-1)*31)</f>
        <v>-</v>
      </c>
      <c r="AH15" s="54"/>
      <c r="AI15" s="547"/>
      <c r="AJ15" s="542"/>
      <c r="AK15" s="543"/>
      <c r="AL15" s="543"/>
    </row>
    <row r="16" spans="2:73" ht="12" customHeight="1" x14ac:dyDescent="0.25">
      <c r="B16" s="43">
        <v>0.125</v>
      </c>
      <c r="C16" s="347">
        <f ca="1">OFFSET(Values!C1072,($W$4-1)*30,($X$4-1)*31)</f>
        <v>24</v>
      </c>
      <c r="D16" s="350">
        <f t="shared" ca="1" si="0"/>
        <v>24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4</v>
      </c>
      <c r="I16" s="286">
        <f ca="1">OFFSET(Values!H1072,($W$4-1)*30,($X$4-1)*31)</f>
        <v>8</v>
      </c>
      <c r="J16" s="286">
        <f ca="1">OFFSET(Values!I1072,($W$4-1)*30,($X$4-1)*31)</f>
        <v>9</v>
      </c>
      <c r="K16" s="286">
        <f ca="1">OFFSET(Values!J1072,($W$4-1)*30,($X$4-1)*31)</f>
        <v>2</v>
      </c>
      <c r="L16" s="286">
        <f ca="1">OFFSET(Values!K1072,($W$4-1)*30,($X$4-1)*31)</f>
        <v>0</v>
      </c>
      <c r="M16" s="286">
        <f ca="1">OFFSET(Values!L1072,($W$4-1)*30,($X$4-1)*31)</f>
        <v>1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12</v>
      </c>
      <c r="Z16" s="343">
        <f ca="1">OFFSET(Values!Y1072,($W$4-1)*30,($X$4-1)*31)</f>
        <v>0.5</v>
      </c>
      <c r="AA16" s="100">
        <f ca="1">OFFSET(Values!Z1072,($W$4-1)*30,($X$4-1)*31)</f>
        <v>3</v>
      </c>
      <c r="AB16" s="345">
        <f ca="1">OFFSET(Values!AA1072,($W$4-1)*30,($X$4-1)*31)</f>
        <v>0.125</v>
      </c>
      <c r="AC16" s="100">
        <f ca="1">OFFSET(Values!AB1072,($W$4-1)*30,($X$4-1)*31)</f>
        <v>1</v>
      </c>
      <c r="AD16" s="345">
        <f ca="1">OFFSET(Values!AC1072,($W$4-1)*30,($X$4-1)*31)</f>
        <v>4.1666666666666664E-2</v>
      </c>
      <c r="AE16" s="27">
        <f ca="1">OFFSET(Values!AD1072,($W$4-1)*30,($X$4-1)*31)</f>
        <v>29.837499999999991</v>
      </c>
      <c r="AF16" s="28">
        <f ca="1">OFFSET(Values!AE1072,($W$4-1)*30,($X$4-1)*31)</f>
        <v>34.65</v>
      </c>
      <c r="AG16" s="28">
        <f ca="1">OFFSET(Values!AF1072,($W$4-1)*30,($X$4-1)*31)</f>
        <v>43.347499999999997</v>
      </c>
      <c r="AH16" s="54"/>
      <c r="AI16" s="547"/>
      <c r="AJ16" s="542"/>
      <c r="AK16" s="543"/>
      <c r="AL16" s="543"/>
    </row>
    <row r="17" spans="2:38" ht="12" customHeight="1" x14ac:dyDescent="0.25">
      <c r="B17" s="43">
        <v>0.16666666666666699</v>
      </c>
      <c r="C17" s="347">
        <f ca="1">OFFSET(Values!C1073,($W$4-1)*30,($X$4-1)*31)</f>
        <v>73</v>
      </c>
      <c r="D17" s="350">
        <f t="shared" ca="1" si="0"/>
        <v>73</v>
      </c>
      <c r="E17" s="286">
        <f ca="1">OFFSET(Values!D1073,($W$4-1)*30,($X$4-1)*31)</f>
        <v>0</v>
      </c>
      <c r="F17" s="286">
        <f ca="1">OFFSET(Values!E1073,($W$4-1)*30,($X$4-1)*31)</f>
        <v>1</v>
      </c>
      <c r="G17" s="286">
        <f ca="1">OFFSET(Values!F1073,($W$4-1)*30,($X$4-1)*31)</f>
        <v>0</v>
      </c>
      <c r="H17" s="286">
        <f ca="1">OFFSET(Values!G1073,($W$4-1)*30,($X$4-1)*31)</f>
        <v>25</v>
      </c>
      <c r="I17" s="286">
        <f ca="1">OFFSET(Values!H1073,($W$4-1)*30,($X$4-1)*31)</f>
        <v>33</v>
      </c>
      <c r="J17" s="286">
        <f ca="1">OFFSET(Values!I1073,($W$4-1)*30,($X$4-1)*31)</f>
        <v>12</v>
      </c>
      <c r="K17" s="286">
        <f ca="1">OFFSET(Values!J1073,($W$4-1)*30,($X$4-1)*31)</f>
        <v>2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14</v>
      </c>
      <c r="Z17" s="343">
        <f ca="1">OFFSET(Values!Y1073,($W$4-1)*30,($X$4-1)*31)</f>
        <v>0.19178082191780821</v>
      </c>
      <c r="AA17" s="100">
        <f ca="1">OFFSET(Values!Z1073,($W$4-1)*30,($X$4-1)*31)</f>
        <v>2</v>
      </c>
      <c r="AB17" s="345">
        <f ca="1">OFFSET(Values!AA1073,($W$4-1)*30,($X$4-1)*31)</f>
        <v>2.7397260273972601E-2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26.440273972602739</v>
      </c>
      <c r="AF17" s="28">
        <f ca="1">OFFSET(Values!AE1073,($W$4-1)*30,($X$4-1)*31)</f>
        <v>30.74</v>
      </c>
      <c r="AG17" s="28">
        <f ca="1">OFFSET(Values!AF1073,($W$4-1)*30,($X$4-1)*31)</f>
        <v>33.97</v>
      </c>
      <c r="AH17" s="54"/>
      <c r="AI17" s="547"/>
      <c r="AJ17" s="542"/>
      <c r="AK17" s="543"/>
      <c r="AL17" s="543"/>
    </row>
    <row r="18" spans="2:38" ht="12" customHeight="1" x14ac:dyDescent="0.25">
      <c r="B18" s="43">
        <v>0.20833333333333301</v>
      </c>
      <c r="C18" s="347">
        <f ca="1">OFFSET(Values!C1074,($W$4-1)*30,($X$4-1)*31)</f>
        <v>129</v>
      </c>
      <c r="D18" s="350">
        <f t="shared" ca="1" si="0"/>
        <v>129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6</v>
      </c>
      <c r="H18" s="286">
        <f ca="1">OFFSET(Values!G1074,($W$4-1)*30,($X$4-1)*31)</f>
        <v>29</v>
      </c>
      <c r="I18" s="286">
        <f ca="1">OFFSET(Values!H1074,($W$4-1)*30,($X$4-1)*31)</f>
        <v>74</v>
      </c>
      <c r="J18" s="286">
        <f ca="1">OFFSET(Values!I1074,($W$4-1)*30,($X$4-1)*31)</f>
        <v>16</v>
      </c>
      <c r="K18" s="286">
        <f ca="1">OFFSET(Values!J1074,($W$4-1)*30,($X$4-1)*31)</f>
        <v>4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20</v>
      </c>
      <c r="Z18" s="343">
        <f ca="1">OFFSET(Values!Y1074,($W$4-1)*30,($X$4-1)*31)</f>
        <v>0.15503875968992248</v>
      </c>
      <c r="AA18" s="100">
        <f ca="1">OFFSET(Values!Z1074,($W$4-1)*30,($X$4-1)*31)</f>
        <v>4</v>
      </c>
      <c r="AB18" s="345">
        <f ca="1">OFFSET(Values!AA1074,($W$4-1)*30,($X$4-1)*31)</f>
        <v>3.1007751937984496E-2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26.704883720930223</v>
      </c>
      <c r="AF18" s="28">
        <f ca="1">OFFSET(Values!AE1074,($W$4-1)*30,($X$4-1)*31)</f>
        <v>30.875</v>
      </c>
      <c r="AG18" s="28">
        <f ca="1">OFFSET(Values!AF1074,($W$4-1)*30,($X$4-1)*31)</f>
        <v>33.894999999999996</v>
      </c>
      <c r="AH18" s="54"/>
      <c r="AI18" s="547"/>
      <c r="AJ18" s="542"/>
      <c r="AK18" s="543"/>
      <c r="AL18" s="543"/>
    </row>
    <row r="19" spans="2:38" ht="12" customHeight="1" x14ac:dyDescent="0.25">
      <c r="B19" s="43">
        <v>0.25</v>
      </c>
      <c r="C19" s="347">
        <f ca="1">OFFSET(Values!C1075,($W$4-1)*30,($X$4-1)*31)</f>
        <v>297</v>
      </c>
      <c r="D19" s="350">
        <f t="shared" ca="1" si="0"/>
        <v>297</v>
      </c>
      <c r="E19" s="286">
        <f ca="1">OFFSET(Values!D1075,($W$4-1)*30,($X$4-1)*31)</f>
        <v>0</v>
      </c>
      <c r="F19" s="286">
        <f ca="1">OFFSET(Values!E1075,($W$4-1)*30,($X$4-1)*31)</f>
        <v>5</v>
      </c>
      <c r="G19" s="286">
        <f ca="1">OFFSET(Values!F1075,($W$4-1)*30,($X$4-1)*31)</f>
        <v>8</v>
      </c>
      <c r="H19" s="286">
        <f ca="1">OFFSET(Values!G1075,($W$4-1)*30,($X$4-1)*31)</f>
        <v>74</v>
      </c>
      <c r="I19" s="286">
        <f ca="1">OFFSET(Values!H1075,($W$4-1)*30,($X$4-1)*31)</f>
        <v>157</v>
      </c>
      <c r="J19" s="286">
        <f ca="1">OFFSET(Values!I1075,($W$4-1)*30,($X$4-1)*31)</f>
        <v>42</v>
      </c>
      <c r="K19" s="286">
        <f ca="1">OFFSET(Values!J1075,($W$4-1)*30,($X$4-1)*31)</f>
        <v>9</v>
      </c>
      <c r="L19" s="286">
        <f ca="1">OFFSET(Values!K1075,($W$4-1)*30,($X$4-1)*31)</f>
        <v>2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53</v>
      </c>
      <c r="Z19" s="343">
        <f ca="1">OFFSET(Values!Y1075,($W$4-1)*30,($X$4-1)*31)</f>
        <v>0.17845117845117844</v>
      </c>
      <c r="AA19" s="100">
        <f ca="1">OFFSET(Values!Z1075,($W$4-1)*30,($X$4-1)*31)</f>
        <v>10</v>
      </c>
      <c r="AB19" s="345">
        <f ca="1">OFFSET(Values!AA1075,($W$4-1)*30,($X$4-1)*31)</f>
        <v>3.3670033670033669E-2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26.841279461279459</v>
      </c>
      <c r="AF19" s="28">
        <f ca="1">OFFSET(Values!AE1075,($W$4-1)*30,($X$4-1)*31)</f>
        <v>30.66</v>
      </c>
      <c r="AG19" s="28">
        <f ca="1">OFFSET(Values!AF1075,($W$4-1)*30,($X$4-1)*31)</f>
        <v>34.540999999999997</v>
      </c>
      <c r="AH19" s="54"/>
      <c r="AI19" s="548"/>
      <c r="AJ19" s="544"/>
      <c r="AK19" s="545"/>
      <c r="AL19" s="545"/>
    </row>
    <row r="20" spans="2:38" ht="12" customHeight="1" x14ac:dyDescent="0.25">
      <c r="B20" s="43">
        <v>0.29166666666666702</v>
      </c>
      <c r="C20" s="347">
        <f ca="1">OFFSET(Values!C1076,($W$4-1)*30,($X$4-1)*31)</f>
        <v>645</v>
      </c>
      <c r="D20" s="350">
        <f t="shared" ca="1" si="0"/>
        <v>645</v>
      </c>
      <c r="E20" s="286">
        <f ca="1">OFFSET(Values!D1076,($W$4-1)*30,($X$4-1)*31)</f>
        <v>4</v>
      </c>
      <c r="F20" s="286">
        <f ca="1">OFFSET(Values!E1076,($W$4-1)*30,($X$4-1)*31)</f>
        <v>5</v>
      </c>
      <c r="G20" s="286">
        <f ca="1">OFFSET(Values!F1076,($W$4-1)*30,($X$4-1)*31)</f>
        <v>14</v>
      </c>
      <c r="H20" s="286">
        <f ca="1">OFFSET(Values!G1076,($W$4-1)*30,($X$4-1)*31)</f>
        <v>214</v>
      </c>
      <c r="I20" s="286">
        <f ca="1">OFFSET(Values!H1076,($W$4-1)*30,($X$4-1)*31)</f>
        <v>311</v>
      </c>
      <c r="J20" s="286">
        <f ca="1">OFFSET(Values!I1076,($W$4-1)*30,($X$4-1)*31)</f>
        <v>81</v>
      </c>
      <c r="K20" s="286">
        <f ca="1">OFFSET(Values!J1076,($W$4-1)*30,($X$4-1)*31)</f>
        <v>14</v>
      </c>
      <c r="L20" s="286">
        <f ca="1">OFFSET(Values!K1076,($W$4-1)*30,($X$4-1)*31)</f>
        <v>2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97</v>
      </c>
      <c r="Z20" s="343">
        <f ca="1">OFFSET(Values!Y1076,($W$4-1)*30,($X$4-1)*31)</f>
        <v>0.15038759689922482</v>
      </c>
      <c r="AA20" s="100">
        <f ca="1">OFFSET(Values!Z1076,($W$4-1)*30,($X$4-1)*31)</f>
        <v>16</v>
      </c>
      <c r="AB20" s="345">
        <f ca="1">OFFSET(Values!AA1076,($W$4-1)*30,($X$4-1)*31)</f>
        <v>2.4806201550387597E-2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26.279209302325597</v>
      </c>
      <c r="AF20" s="28">
        <f ca="1">OFFSET(Values!AE1076,($W$4-1)*30,($X$4-1)*31)</f>
        <v>30.041999999999998</v>
      </c>
      <c r="AG20" s="28">
        <f ca="1">OFFSET(Values!AF1076,($W$4-1)*30,($X$4-1)*31)</f>
        <v>32.66899999999999</v>
      </c>
      <c r="AH20" s="54"/>
      <c r="AI20" s="531" t="s">
        <v>44</v>
      </c>
      <c r="AJ20" s="534" t="s">
        <v>91</v>
      </c>
      <c r="AK20" s="534"/>
      <c r="AL20" s="535"/>
    </row>
    <row r="21" spans="2:38" ht="12" customHeight="1" x14ac:dyDescent="0.25">
      <c r="B21" s="43">
        <v>0.33333333333333298</v>
      </c>
      <c r="C21" s="347">
        <f ca="1">OFFSET(Values!C1077,($W$4-1)*30,($X$4-1)*31)</f>
        <v>888</v>
      </c>
      <c r="D21" s="350">
        <f t="shared" ca="1" si="0"/>
        <v>888</v>
      </c>
      <c r="E21" s="286">
        <f ca="1">OFFSET(Values!D1077,($W$4-1)*30,($X$4-1)*31)</f>
        <v>20</v>
      </c>
      <c r="F21" s="286">
        <f ca="1">OFFSET(Values!E1077,($W$4-1)*30,($X$4-1)*31)</f>
        <v>39</v>
      </c>
      <c r="G21" s="286">
        <f ca="1">OFFSET(Values!F1077,($W$4-1)*30,($X$4-1)*31)</f>
        <v>87</v>
      </c>
      <c r="H21" s="286">
        <f ca="1">OFFSET(Values!G1077,($W$4-1)*30,($X$4-1)*31)</f>
        <v>367</v>
      </c>
      <c r="I21" s="286">
        <f ca="1">OFFSET(Values!H1077,($W$4-1)*30,($X$4-1)*31)</f>
        <v>324</v>
      </c>
      <c r="J21" s="286">
        <f ca="1">OFFSET(Values!I1077,($W$4-1)*30,($X$4-1)*31)</f>
        <v>44</v>
      </c>
      <c r="K21" s="286">
        <f ca="1">OFFSET(Values!J1077,($W$4-1)*30,($X$4-1)*31)</f>
        <v>6</v>
      </c>
      <c r="L21" s="286">
        <f ca="1">OFFSET(Values!K1077,($W$4-1)*30,($X$4-1)*31)</f>
        <v>1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51</v>
      </c>
      <c r="Z21" s="343">
        <f ca="1">OFFSET(Values!Y1077,($W$4-1)*30,($X$4-1)*31)</f>
        <v>5.7432432432432436E-2</v>
      </c>
      <c r="AA21" s="100">
        <f ca="1">OFFSET(Values!Z1077,($W$4-1)*30,($X$4-1)*31)</f>
        <v>7</v>
      </c>
      <c r="AB21" s="345">
        <f ca="1">OFFSET(Values!AA1077,($W$4-1)*30,($X$4-1)*31)</f>
        <v>7.8828828828828822E-3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23.677601351351377</v>
      </c>
      <c r="AF21" s="28">
        <f ca="1">OFFSET(Values!AE1077,($W$4-1)*30,($X$4-1)*31)</f>
        <v>28.19</v>
      </c>
      <c r="AG21" s="28">
        <f ca="1">OFFSET(Values!AF1077,($W$4-1)*30,($X$4-1)*31)</f>
        <v>30.362999999999996</v>
      </c>
      <c r="AH21" s="54"/>
      <c r="AI21" s="532"/>
      <c r="AJ21" s="536"/>
      <c r="AK21" s="536"/>
      <c r="AL21" s="537"/>
    </row>
    <row r="22" spans="2:38" ht="12" customHeight="1" x14ac:dyDescent="0.25">
      <c r="B22" s="43">
        <v>0.375</v>
      </c>
      <c r="C22" s="347">
        <f ca="1">OFFSET(Values!C1078,($W$4-1)*30,($X$4-1)*31)</f>
        <v>702</v>
      </c>
      <c r="D22" s="350">
        <f t="shared" ca="1" si="0"/>
        <v>702</v>
      </c>
      <c r="E22" s="286">
        <f ca="1">OFFSET(Values!D1078,($W$4-1)*30,($X$4-1)*31)</f>
        <v>5</v>
      </c>
      <c r="F22" s="286">
        <f ca="1">OFFSET(Values!E1078,($W$4-1)*30,($X$4-1)*31)</f>
        <v>11</v>
      </c>
      <c r="G22" s="286">
        <f ca="1">OFFSET(Values!F1078,($W$4-1)*30,($X$4-1)*31)</f>
        <v>59</v>
      </c>
      <c r="H22" s="286">
        <f ca="1">OFFSET(Values!G1078,($W$4-1)*30,($X$4-1)*31)</f>
        <v>292</v>
      </c>
      <c r="I22" s="286">
        <f ca="1">OFFSET(Values!H1078,($W$4-1)*30,($X$4-1)*31)</f>
        <v>277</v>
      </c>
      <c r="J22" s="286">
        <f ca="1">OFFSET(Values!I1078,($W$4-1)*30,($X$4-1)*31)</f>
        <v>53</v>
      </c>
      <c r="K22" s="286">
        <f ca="1">OFFSET(Values!J1078,($W$4-1)*30,($X$4-1)*31)</f>
        <v>5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58</v>
      </c>
      <c r="Z22" s="343">
        <f ca="1">OFFSET(Values!Y1078,($W$4-1)*30,($X$4-1)*31)</f>
        <v>8.2621082621082614E-2</v>
      </c>
      <c r="AA22" s="100">
        <f ca="1">OFFSET(Values!Z1078,($W$4-1)*30,($X$4-1)*31)</f>
        <v>5</v>
      </c>
      <c r="AB22" s="345">
        <f ca="1">OFFSET(Values!AA1078,($W$4-1)*30,($X$4-1)*31)</f>
        <v>7.1225071225071226E-3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24.647749287749335</v>
      </c>
      <c r="AF22" s="28">
        <f ca="1">OFFSET(Values!AE1078,($W$4-1)*30,($X$4-1)*31)</f>
        <v>28.555499999999999</v>
      </c>
      <c r="AG22" s="28">
        <f ca="1">OFFSET(Values!AF1078,($W$4-1)*30,($X$4-1)*31)</f>
        <v>31.055499999999999</v>
      </c>
      <c r="AH22" s="54"/>
      <c r="AI22" s="532"/>
      <c r="AJ22" s="536"/>
      <c r="AK22" s="536"/>
      <c r="AL22" s="537"/>
    </row>
    <row r="23" spans="2:38" ht="12" customHeight="1" x14ac:dyDescent="0.25">
      <c r="B23" s="43">
        <v>0.41666666666666669</v>
      </c>
      <c r="C23" s="347">
        <f ca="1">OFFSET(Values!C1079,($W$4-1)*30,($X$4-1)*31)</f>
        <v>601</v>
      </c>
      <c r="D23" s="350">
        <f t="shared" ca="1" si="0"/>
        <v>601</v>
      </c>
      <c r="E23" s="286">
        <f ca="1">OFFSET(Values!D1079,($W$4-1)*30,($X$4-1)*31)</f>
        <v>1</v>
      </c>
      <c r="F23" s="286">
        <f ca="1">OFFSET(Values!E1079,($W$4-1)*30,($X$4-1)*31)</f>
        <v>12</v>
      </c>
      <c r="G23" s="286">
        <f ca="1">OFFSET(Values!F1079,($W$4-1)*30,($X$4-1)*31)</f>
        <v>28</v>
      </c>
      <c r="H23" s="286">
        <f ca="1">OFFSET(Values!G1079,($W$4-1)*30,($X$4-1)*31)</f>
        <v>220</v>
      </c>
      <c r="I23" s="286">
        <f ca="1">OFFSET(Values!H1079,($W$4-1)*30,($X$4-1)*31)</f>
        <v>287</v>
      </c>
      <c r="J23" s="286">
        <f ca="1">OFFSET(Values!I1079,($W$4-1)*30,($X$4-1)*31)</f>
        <v>46</v>
      </c>
      <c r="K23" s="286">
        <f ca="1">OFFSET(Values!J1079,($W$4-1)*30,($X$4-1)*31)</f>
        <v>6</v>
      </c>
      <c r="L23" s="286">
        <f ca="1">OFFSET(Values!K1079,($W$4-1)*30,($X$4-1)*31)</f>
        <v>1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51</v>
      </c>
      <c r="Z23" s="343">
        <f ca="1">OFFSET(Values!Y1079,($W$4-1)*30,($X$4-1)*31)</f>
        <v>8.4858569051580693E-2</v>
      </c>
      <c r="AA23" s="100">
        <f ca="1">OFFSET(Values!Z1079,($W$4-1)*30,($X$4-1)*31)</f>
        <v>7</v>
      </c>
      <c r="AB23" s="345">
        <f ca="1">OFFSET(Values!AA1079,($W$4-1)*30,($X$4-1)*31)</f>
        <v>1.1647254575707155E-2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25.33407653910151</v>
      </c>
      <c r="AF23" s="28">
        <f ca="1">OFFSET(Values!AE1079,($W$4-1)*30,($X$4-1)*31)</f>
        <v>28.6</v>
      </c>
      <c r="AG23" s="28">
        <f ca="1">OFFSET(Values!AF1079,($W$4-1)*30,($X$4-1)*31)</f>
        <v>31.34</v>
      </c>
      <c r="AH23" s="54"/>
      <c r="AI23" s="532"/>
      <c r="AJ23" s="536"/>
      <c r="AK23" s="536"/>
      <c r="AL23" s="537"/>
    </row>
    <row r="24" spans="2:38" ht="12" customHeight="1" x14ac:dyDescent="0.25">
      <c r="B24" s="43">
        <v>0.45833333333333298</v>
      </c>
      <c r="C24" s="347">
        <f ca="1">OFFSET(Values!C1080,($W$4-1)*30,($X$4-1)*31)</f>
        <v>620</v>
      </c>
      <c r="D24" s="350">
        <f t="shared" ca="1" si="0"/>
        <v>620</v>
      </c>
      <c r="E24" s="286">
        <f ca="1">OFFSET(Values!D1080,($W$4-1)*30,($X$4-1)*31)</f>
        <v>6</v>
      </c>
      <c r="F24" s="286">
        <f ca="1">OFFSET(Values!E1080,($W$4-1)*30,($X$4-1)*31)</f>
        <v>15</v>
      </c>
      <c r="G24" s="286">
        <f ca="1">OFFSET(Values!F1080,($W$4-1)*30,($X$4-1)*31)</f>
        <v>48</v>
      </c>
      <c r="H24" s="286">
        <f ca="1">OFFSET(Values!G1080,($W$4-1)*30,($X$4-1)*31)</f>
        <v>230</v>
      </c>
      <c r="I24" s="286">
        <f ca="1">OFFSET(Values!H1080,($W$4-1)*30,($X$4-1)*31)</f>
        <v>280</v>
      </c>
      <c r="J24" s="286">
        <f ca="1">OFFSET(Values!I1080,($W$4-1)*30,($X$4-1)*31)</f>
        <v>38</v>
      </c>
      <c r="K24" s="286">
        <f ca="1">OFFSET(Values!J1080,($W$4-1)*30,($X$4-1)*31)</f>
        <v>3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41</v>
      </c>
      <c r="Z24" s="343">
        <f ca="1">OFFSET(Values!Y1080,($W$4-1)*30,($X$4-1)*31)</f>
        <v>6.6129032258064518E-2</v>
      </c>
      <c r="AA24" s="100">
        <f ca="1">OFFSET(Values!Z1080,($W$4-1)*30,($X$4-1)*31)</f>
        <v>3</v>
      </c>
      <c r="AB24" s="345">
        <f ca="1">OFFSET(Values!AA1080,($W$4-1)*30,($X$4-1)*31)</f>
        <v>4.8387096774193551E-3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24.661822580645161</v>
      </c>
      <c r="AF24" s="28">
        <f ca="1">OFFSET(Values!AE1080,($W$4-1)*30,($X$4-1)*31)</f>
        <v>28.592500000000001</v>
      </c>
      <c r="AG24" s="28">
        <f ca="1">OFFSET(Values!AF1080,($W$4-1)*30,($X$4-1)*31)</f>
        <v>30.65349999999999</v>
      </c>
      <c r="AH24" s="54"/>
      <c r="AI24" s="532"/>
      <c r="AJ24" s="536"/>
      <c r="AK24" s="536"/>
      <c r="AL24" s="537"/>
    </row>
    <row r="25" spans="2:38" ht="12" customHeight="1" x14ac:dyDescent="0.25">
      <c r="B25" s="43">
        <v>0.5</v>
      </c>
      <c r="C25" s="347">
        <f ca="1">OFFSET(Values!C1081,($W$4-1)*30,($X$4-1)*31)</f>
        <v>632</v>
      </c>
      <c r="D25" s="350">
        <f t="shared" ca="1" si="0"/>
        <v>632</v>
      </c>
      <c r="E25" s="286">
        <f ca="1">OFFSET(Values!D1081,($W$4-1)*30,($X$4-1)*31)</f>
        <v>12</v>
      </c>
      <c r="F25" s="286">
        <f ca="1">OFFSET(Values!E1081,($W$4-1)*30,($X$4-1)*31)</f>
        <v>32</v>
      </c>
      <c r="G25" s="286">
        <f ca="1">OFFSET(Values!F1081,($W$4-1)*30,($X$4-1)*31)</f>
        <v>74</v>
      </c>
      <c r="H25" s="286">
        <f ca="1">OFFSET(Values!G1081,($W$4-1)*30,($X$4-1)*31)</f>
        <v>186</v>
      </c>
      <c r="I25" s="286">
        <f ca="1">OFFSET(Values!H1081,($W$4-1)*30,($X$4-1)*31)</f>
        <v>265</v>
      </c>
      <c r="J25" s="286">
        <f ca="1">OFFSET(Values!I1081,($W$4-1)*30,($X$4-1)*31)</f>
        <v>56</v>
      </c>
      <c r="K25" s="286">
        <f ca="1">OFFSET(Values!J1081,($W$4-1)*30,($X$4-1)*31)</f>
        <v>5</v>
      </c>
      <c r="L25" s="286">
        <f ca="1">OFFSET(Values!K1081,($W$4-1)*30,($X$4-1)*31)</f>
        <v>2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63</v>
      </c>
      <c r="Z25" s="343">
        <f ca="1">OFFSET(Values!Y1081,($W$4-1)*30,($X$4-1)*31)</f>
        <v>9.9683544303797472E-2</v>
      </c>
      <c r="AA25" s="100">
        <f ca="1">OFFSET(Values!Z1081,($W$4-1)*30,($X$4-1)*31)</f>
        <v>7</v>
      </c>
      <c r="AB25" s="345">
        <f ca="1">OFFSET(Values!AA1081,($W$4-1)*30,($X$4-1)*31)</f>
        <v>1.1075949367088608E-2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24.290569620253176</v>
      </c>
      <c r="AF25" s="28">
        <f ca="1">OFFSET(Values!AE1081,($W$4-1)*30,($X$4-1)*31)</f>
        <v>29.240499999999997</v>
      </c>
      <c r="AG25" s="28">
        <f ca="1">OFFSET(Values!AF1081,($W$4-1)*30,($X$4-1)*31)</f>
        <v>31.490000000000006</v>
      </c>
      <c r="AH25" s="54"/>
      <c r="AI25" s="532"/>
      <c r="AJ25" s="536"/>
      <c r="AK25" s="536"/>
      <c r="AL25" s="537"/>
    </row>
    <row r="26" spans="2:38" ht="12" customHeight="1" x14ac:dyDescent="0.25">
      <c r="B26" s="43">
        <v>0.54166666666666663</v>
      </c>
      <c r="C26" s="347">
        <f ca="1">OFFSET(Values!C1082,($W$4-1)*30,($X$4-1)*31)</f>
        <v>551</v>
      </c>
      <c r="D26" s="350">
        <f t="shared" ca="1" si="0"/>
        <v>551</v>
      </c>
      <c r="E26" s="286">
        <f ca="1">OFFSET(Values!D1082,($W$4-1)*30,($X$4-1)*31)</f>
        <v>16</v>
      </c>
      <c r="F26" s="286">
        <f ca="1">OFFSET(Values!E1082,($W$4-1)*30,($X$4-1)*31)</f>
        <v>35</v>
      </c>
      <c r="G26" s="286">
        <f ca="1">OFFSET(Values!F1082,($W$4-1)*30,($X$4-1)*31)</f>
        <v>63</v>
      </c>
      <c r="H26" s="286">
        <f ca="1">OFFSET(Values!G1082,($W$4-1)*30,($X$4-1)*31)</f>
        <v>179</v>
      </c>
      <c r="I26" s="286">
        <f ca="1">OFFSET(Values!H1082,($W$4-1)*30,($X$4-1)*31)</f>
        <v>211</v>
      </c>
      <c r="J26" s="286">
        <f ca="1">OFFSET(Values!I1082,($W$4-1)*30,($X$4-1)*31)</f>
        <v>44</v>
      </c>
      <c r="K26" s="286">
        <f ca="1">OFFSET(Values!J1082,($W$4-1)*30,($X$4-1)*31)</f>
        <v>3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46</v>
      </c>
      <c r="Z26" s="343">
        <f ca="1">OFFSET(Values!Y1082,($W$4-1)*30,($X$4-1)*31)</f>
        <v>8.3484573502722328E-2</v>
      </c>
      <c r="AA26" s="100">
        <f ca="1">OFFSET(Values!Z1082,($W$4-1)*30,($X$4-1)*31)</f>
        <v>3</v>
      </c>
      <c r="AB26" s="345">
        <f ca="1">OFFSET(Values!AA1082,($W$4-1)*30,($X$4-1)*31)</f>
        <v>5.4446460980036296E-3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23.682921960072598</v>
      </c>
      <c r="AF26" s="28">
        <f ca="1">OFFSET(Values!AE1082,($W$4-1)*30,($X$4-1)*31)</f>
        <v>28.49</v>
      </c>
      <c r="AG26" s="28">
        <f ca="1">OFFSET(Values!AF1082,($W$4-1)*30,($X$4-1)*31)</f>
        <v>31.363999999999997</v>
      </c>
      <c r="AH26" s="54"/>
      <c r="AI26" s="532"/>
      <c r="AJ26" s="536"/>
      <c r="AK26" s="536"/>
      <c r="AL26" s="537"/>
    </row>
    <row r="27" spans="2:38" ht="12" customHeight="1" x14ac:dyDescent="0.25">
      <c r="B27" s="43">
        <v>0.58333333333333304</v>
      </c>
      <c r="C27" s="347">
        <f ca="1">OFFSET(Values!C1083,($W$4-1)*30,($X$4-1)*31)</f>
        <v>581</v>
      </c>
      <c r="D27" s="350">
        <f t="shared" ca="1" si="0"/>
        <v>581</v>
      </c>
      <c r="E27" s="286">
        <f ca="1">OFFSET(Values!D1083,($W$4-1)*30,($X$4-1)*31)</f>
        <v>1</v>
      </c>
      <c r="F27" s="286">
        <f ca="1">OFFSET(Values!E1083,($W$4-1)*30,($X$4-1)*31)</f>
        <v>4</v>
      </c>
      <c r="G27" s="286">
        <f ca="1">OFFSET(Values!F1083,($W$4-1)*30,($X$4-1)*31)</f>
        <v>52</v>
      </c>
      <c r="H27" s="286">
        <f ca="1">OFFSET(Values!G1083,($W$4-1)*30,($X$4-1)*31)</f>
        <v>209</v>
      </c>
      <c r="I27" s="286">
        <f ca="1">OFFSET(Values!H1083,($W$4-1)*30,($X$4-1)*31)</f>
        <v>265</v>
      </c>
      <c r="J27" s="286">
        <f ca="1">OFFSET(Values!I1083,($W$4-1)*30,($X$4-1)*31)</f>
        <v>46</v>
      </c>
      <c r="K27" s="286">
        <f ca="1">OFFSET(Values!J1083,($W$4-1)*30,($X$4-1)*31)</f>
        <v>3</v>
      </c>
      <c r="L27" s="286">
        <f ca="1">OFFSET(Values!K1083,($W$4-1)*30,($X$4-1)*31)</f>
        <v>1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50</v>
      </c>
      <c r="Z27" s="343">
        <f ca="1">OFFSET(Values!Y1083,($W$4-1)*30,($X$4-1)*31)</f>
        <v>8.6058519793459548E-2</v>
      </c>
      <c r="AA27" s="100">
        <f ca="1">OFFSET(Values!Z1083,($W$4-1)*30,($X$4-1)*31)</f>
        <v>4</v>
      </c>
      <c r="AB27" s="345">
        <f ca="1">OFFSET(Values!AA1083,($W$4-1)*30,($X$4-1)*31)</f>
        <v>6.8846815834767644E-3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25.158674698795203</v>
      </c>
      <c r="AF27" s="28">
        <f ca="1">OFFSET(Values!AE1083,($W$4-1)*30,($X$4-1)*31)</f>
        <v>28.763999999999999</v>
      </c>
      <c r="AG27" s="28">
        <f ca="1">OFFSET(Values!AF1083,($W$4-1)*30,($X$4-1)*31)</f>
        <v>31.238</v>
      </c>
      <c r="AH27" s="54"/>
      <c r="AI27" s="533"/>
      <c r="AJ27" s="538"/>
      <c r="AK27" s="538"/>
      <c r="AL27" s="539"/>
    </row>
    <row r="28" spans="2:38" ht="12" customHeight="1" x14ac:dyDescent="0.25">
      <c r="B28" s="43">
        <v>0.625</v>
      </c>
      <c r="C28" s="347">
        <f ca="1">OFFSET(Values!C1084,($W$4-1)*30,($X$4-1)*31)</f>
        <v>598</v>
      </c>
      <c r="D28" s="350">
        <f t="shared" ca="1" si="0"/>
        <v>598</v>
      </c>
      <c r="E28" s="286">
        <f ca="1">OFFSET(Values!D1084,($W$4-1)*30,($X$4-1)*31)</f>
        <v>28</v>
      </c>
      <c r="F28" s="286">
        <f ca="1">OFFSET(Values!E1084,($W$4-1)*30,($X$4-1)*31)</f>
        <v>20</v>
      </c>
      <c r="G28" s="286">
        <f ca="1">OFFSET(Values!F1084,($W$4-1)*30,($X$4-1)*31)</f>
        <v>61</v>
      </c>
      <c r="H28" s="286">
        <f ca="1">OFFSET(Values!G1084,($W$4-1)*30,($X$4-1)*31)</f>
        <v>205</v>
      </c>
      <c r="I28" s="286">
        <f ca="1">OFFSET(Values!H1084,($W$4-1)*30,($X$4-1)*31)</f>
        <v>237</v>
      </c>
      <c r="J28" s="286">
        <f ca="1">OFFSET(Values!I1084,($W$4-1)*30,($X$4-1)*31)</f>
        <v>41</v>
      </c>
      <c r="K28" s="286">
        <f ca="1">OFFSET(Values!J1084,($W$4-1)*30,($X$4-1)*31)</f>
        <v>6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47</v>
      </c>
      <c r="Z28" s="343">
        <f ca="1">OFFSET(Values!Y1084,($W$4-1)*30,($X$4-1)*31)</f>
        <v>7.8595317725752512E-2</v>
      </c>
      <c r="AA28" s="100">
        <f ca="1">OFFSET(Values!Z1084,($W$4-1)*30,($X$4-1)*31)</f>
        <v>6</v>
      </c>
      <c r="AB28" s="345">
        <f ca="1">OFFSET(Values!AA1084,($W$4-1)*30,($X$4-1)*31)</f>
        <v>1.0033444816053512E-2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23.698963210702299</v>
      </c>
      <c r="AF28" s="28">
        <f ca="1">OFFSET(Values!AE1084,($W$4-1)*30,($X$4-1)*31)</f>
        <v>28.623000000000001</v>
      </c>
      <c r="AG28" s="28">
        <f ca="1">OFFSET(Values!AF1084,($W$4-1)*30,($X$4-1)*31)</f>
        <v>31.218499999999992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440</v>
      </c>
      <c r="D29" s="350">
        <f t="shared" ca="1" si="0"/>
        <v>440</v>
      </c>
      <c r="E29" s="286">
        <f ca="1">OFFSET(Values!D1085,($W$4-1)*30,($X$4-1)*31)</f>
        <v>45</v>
      </c>
      <c r="F29" s="286">
        <f ca="1">OFFSET(Values!E1085,($W$4-1)*30,($X$4-1)*31)</f>
        <v>74</v>
      </c>
      <c r="G29" s="286">
        <f ca="1">OFFSET(Values!F1085,($W$4-1)*30,($X$4-1)*31)</f>
        <v>99</v>
      </c>
      <c r="H29" s="286">
        <f ca="1">OFFSET(Values!G1085,($W$4-1)*30,($X$4-1)*31)</f>
        <v>131</v>
      </c>
      <c r="I29" s="286">
        <f ca="1">OFFSET(Values!H1085,($W$4-1)*30,($X$4-1)*31)</f>
        <v>79</v>
      </c>
      <c r="J29" s="286">
        <f ca="1">OFFSET(Values!I1085,($W$4-1)*30,($X$4-1)*31)</f>
        <v>12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12</v>
      </c>
      <c r="Z29" s="343">
        <f ca="1">OFFSET(Values!Y1085,($W$4-1)*30,($X$4-1)*31)</f>
        <v>2.7272727272727271E-2</v>
      </c>
      <c r="AA29" s="100">
        <f ca="1">OFFSET(Values!Z1085,($W$4-1)*30,($X$4-1)*31)</f>
        <v>0</v>
      </c>
      <c r="AB29" s="345">
        <f ca="1">OFFSET(Values!AA1085,($W$4-1)*30,($X$4-1)*31)</f>
        <v>0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19.316295454545447</v>
      </c>
      <c r="AF29" s="28">
        <f ca="1">OFFSET(Values!AE1085,($W$4-1)*30,($X$4-1)*31)</f>
        <v>25.9085</v>
      </c>
      <c r="AG29" s="28">
        <f ca="1">OFFSET(Values!AF1085,($W$4-1)*30,($X$4-1)*31)</f>
        <v>28.723999999999997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590</v>
      </c>
      <c r="D30" s="350">
        <f t="shared" ca="1" si="0"/>
        <v>590</v>
      </c>
      <c r="E30" s="286">
        <f ca="1">OFFSET(Values!D1086,($W$4-1)*30,($X$4-1)*31)</f>
        <v>23</v>
      </c>
      <c r="F30" s="286">
        <f ca="1">OFFSET(Values!E1086,($W$4-1)*30,($X$4-1)*31)</f>
        <v>68</v>
      </c>
      <c r="G30" s="286">
        <f ca="1">OFFSET(Values!F1086,($W$4-1)*30,($X$4-1)*31)</f>
        <v>72</v>
      </c>
      <c r="H30" s="286">
        <f ca="1">OFFSET(Values!G1086,($W$4-1)*30,($X$4-1)*31)</f>
        <v>197</v>
      </c>
      <c r="I30" s="286">
        <f ca="1">OFFSET(Values!H1086,($W$4-1)*30,($X$4-1)*31)</f>
        <v>192</v>
      </c>
      <c r="J30" s="286">
        <f ca="1">OFFSET(Values!I1086,($W$4-1)*30,($X$4-1)*31)</f>
        <v>31</v>
      </c>
      <c r="K30" s="286">
        <f ca="1">OFFSET(Values!J1086,($W$4-1)*30,($X$4-1)*31)</f>
        <v>7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38</v>
      </c>
      <c r="Z30" s="343">
        <f ca="1">OFFSET(Values!Y1086,($W$4-1)*30,($X$4-1)*31)</f>
        <v>6.4406779661016947E-2</v>
      </c>
      <c r="AA30" s="100">
        <f ca="1">OFFSET(Values!Z1086,($W$4-1)*30,($X$4-1)*31)</f>
        <v>7</v>
      </c>
      <c r="AB30" s="345">
        <f ca="1">OFFSET(Values!AA1086,($W$4-1)*30,($X$4-1)*31)</f>
        <v>1.1864406779661017E-2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22.431016949152539</v>
      </c>
      <c r="AF30" s="28">
        <f ca="1">OFFSET(Values!AE1086,($W$4-1)*30,($X$4-1)*31)</f>
        <v>27.970499999999998</v>
      </c>
      <c r="AG30" s="28">
        <f ca="1">OFFSET(Values!AF1086,($W$4-1)*30,($X$4-1)*31)</f>
        <v>30.63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455</v>
      </c>
      <c r="D31" s="350">
        <f t="shared" ca="1" si="0"/>
        <v>455</v>
      </c>
      <c r="E31" s="286">
        <f ca="1">OFFSET(Values!D1087,($W$4-1)*30,($X$4-1)*31)</f>
        <v>6</v>
      </c>
      <c r="F31" s="286">
        <f ca="1">OFFSET(Values!E1087,($W$4-1)*30,($X$4-1)*31)</f>
        <v>8</v>
      </c>
      <c r="G31" s="286">
        <f ca="1">OFFSET(Values!F1087,($W$4-1)*30,($X$4-1)*31)</f>
        <v>30</v>
      </c>
      <c r="H31" s="286">
        <f ca="1">OFFSET(Values!G1087,($W$4-1)*30,($X$4-1)*31)</f>
        <v>138</v>
      </c>
      <c r="I31" s="286">
        <f ca="1">OFFSET(Values!H1087,($W$4-1)*30,($X$4-1)*31)</f>
        <v>194</v>
      </c>
      <c r="J31" s="286">
        <f ca="1">OFFSET(Values!I1087,($W$4-1)*30,($X$4-1)*31)</f>
        <v>67</v>
      </c>
      <c r="K31" s="286">
        <f ca="1">OFFSET(Values!J1087,($W$4-1)*30,($X$4-1)*31)</f>
        <v>11</v>
      </c>
      <c r="L31" s="286">
        <f ca="1">OFFSET(Values!K1087,($W$4-1)*30,($X$4-1)*31)</f>
        <v>1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79</v>
      </c>
      <c r="Z31" s="343">
        <f ca="1">OFFSET(Values!Y1087,($W$4-1)*30,($X$4-1)*31)</f>
        <v>0.17362637362637362</v>
      </c>
      <c r="AA31" s="100">
        <f ca="1">OFFSET(Values!Z1087,($W$4-1)*30,($X$4-1)*31)</f>
        <v>11</v>
      </c>
      <c r="AB31" s="345">
        <f ca="1">OFFSET(Values!AA1087,($W$4-1)*30,($X$4-1)*31)</f>
        <v>2.4175824175824177E-2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25.83428571428572</v>
      </c>
      <c r="AF31" s="28">
        <f ca="1">OFFSET(Values!AE1087,($W$4-1)*30,($X$4-1)*31)</f>
        <v>30.416</v>
      </c>
      <c r="AG31" s="28">
        <f ca="1">OFFSET(Values!AF1087,($W$4-1)*30,($X$4-1)*31)</f>
        <v>33.733999999999995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328</v>
      </c>
      <c r="D32" s="350">
        <f t="shared" ca="1" si="0"/>
        <v>328</v>
      </c>
      <c r="E32" s="286">
        <f ca="1">OFFSET(Values!D1088,($W$4-1)*30,($X$4-1)*31)</f>
        <v>1</v>
      </c>
      <c r="F32" s="286">
        <f ca="1">OFFSET(Values!E1088,($W$4-1)*30,($X$4-1)*31)</f>
        <v>1</v>
      </c>
      <c r="G32" s="286">
        <f ca="1">OFFSET(Values!F1088,($W$4-1)*30,($X$4-1)*31)</f>
        <v>10</v>
      </c>
      <c r="H32" s="286">
        <f ca="1">OFFSET(Values!G1088,($W$4-1)*30,($X$4-1)*31)</f>
        <v>100</v>
      </c>
      <c r="I32" s="286">
        <f ca="1">OFFSET(Values!H1088,($W$4-1)*30,($X$4-1)*31)</f>
        <v>166</v>
      </c>
      <c r="J32" s="286">
        <f ca="1">OFFSET(Values!I1088,($W$4-1)*30,($X$4-1)*31)</f>
        <v>40</v>
      </c>
      <c r="K32" s="286">
        <f ca="1">OFFSET(Values!J1088,($W$4-1)*30,($X$4-1)*31)</f>
        <v>8</v>
      </c>
      <c r="L32" s="286">
        <f ca="1">OFFSET(Values!K1088,($W$4-1)*30,($X$4-1)*31)</f>
        <v>2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50</v>
      </c>
      <c r="Z32" s="343">
        <f ca="1">OFFSET(Values!Y1088,($W$4-1)*30,($X$4-1)*31)</f>
        <v>0.1524390243902439</v>
      </c>
      <c r="AA32" s="100">
        <f ca="1">OFFSET(Values!Z1088,($W$4-1)*30,($X$4-1)*31)</f>
        <v>10</v>
      </c>
      <c r="AB32" s="345">
        <f ca="1">OFFSET(Values!AA1088,($W$4-1)*30,($X$4-1)*31)</f>
        <v>3.048780487804878E-2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26.569512195121945</v>
      </c>
      <c r="AF32" s="28">
        <f ca="1">OFFSET(Values!AE1088,($W$4-1)*30,($X$4-1)*31)</f>
        <v>30.0595</v>
      </c>
      <c r="AG32" s="28">
        <f ca="1">OFFSET(Values!AF1088,($W$4-1)*30,($X$4-1)*31)</f>
        <v>33.610500000000002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223</v>
      </c>
      <c r="D33" s="350">
        <f t="shared" ca="1" si="0"/>
        <v>223</v>
      </c>
      <c r="E33" s="286">
        <f ca="1">OFFSET(Values!D1089,($W$4-1)*30,($X$4-1)*31)</f>
        <v>1</v>
      </c>
      <c r="F33" s="286">
        <f ca="1">OFFSET(Values!E1089,($W$4-1)*30,($X$4-1)*31)</f>
        <v>1</v>
      </c>
      <c r="G33" s="286">
        <f ca="1">OFFSET(Values!F1089,($W$4-1)*30,($X$4-1)*31)</f>
        <v>4</v>
      </c>
      <c r="H33" s="286">
        <f ca="1">OFFSET(Values!G1089,($W$4-1)*30,($X$4-1)*31)</f>
        <v>78</v>
      </c>
      <c r="I33" s="286">
        <f ca="1">OFFSET(Values!H1089,($W$4-1)*30,($X$4-1)*31)</f>
        <v>104</v>
      </c>
      <c r="J33" s="286">
        <f ca="1">OFFSET(Values!I1089,($W$4-1)*30,($X$4-1)*31)</f>
        <v>30</v>
      </c>
      <c r="K33" s="286">
        <f ca="1">OFFSET(Values!J1089,($W$4-1)*30,($X$4-1)*31)</f>
        <v>5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35</v>
      </c>
      <c r="Z33" s="343">
        <f ca="1">OFFSET(Values!Y1089,($W$4-1)*30,($X$4-1)*31)</f>
        <v>0.15695067264573992</v>
      </c>
      <c r="AA33" s="100">
        <f ca="1">OFFSET(Values!Z1089,($W$4-1)*30,($X$4-1)*31)</f>
        <v>5</v>
      </c>
      <c r="AB33" s="345">
        <f ca="1">OFFSET(Values!AA1089,($W$4-1)*30,($X$4-1)*31)</f>
        <v>2.2421524663677129E-2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26.273542600896864</v>
      </c>
      <c r="AF33" s="28">
        <f ca="1">OFFSET(Values!AE1089,($W$4-1)*30,($X$4-1)*31)</f>
        <v>30.283999999999999</v>
      </c>
      <c r="AG33" s="28">
        <f ca="1">OFFSET(Values!AF1089,($W$4-1)*30,($X$4-1)*31)</f>
        <v>33.341999999999992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170</v>
      </c>
      <c r="D34" s="350">
        <f t="shared" ca="1" si="0"/>
        <v>170</v>
      </c>
      <c r="E34" s="286">
        <f ca="1">OFFSET(Values!D1090,($W$4-1)*30,($X$4-1)*31)</f>
        <v>1</v>
      </c>
      <c r="F34" s="286">
        <f ca="1">OFFSET(Values!E1090,($W$4-1)*30,($X$4-1)*31)</f>
        <v>1</v>
      </c>
      <c r="G34" s="286">
        <f ca="1">OFFSET(Values!F1090,($W$4-1)*30,($X$4-1)*31)</f>
        <v>3</v>
      </c>
      <c r="H34" s="286">
        <f ca="1">OFFSET(Values!G1090,($W$4-1)*30,($X$4-1)*31)</f>
        <v>51</v>
      </c>
      <c r="I34" s="286">
        <f ca="1">OFFSET(Values!H1090,($W$4-1)*30,($X$4-1)*31)</f>
        <v>84</v>
      </c>
      <c r="J34" s="286">
        <f ca="1">OFFSET(Values!I1090,($W$4-1)*30,($X$4-1)*31)</f>
        <v>25</v>
      </c>
      <c r="K34" s="286">
        <f ca="1">OFFSET(Values!J1090,($W$4-1)*30,($X$4-1)*31)</f>
        <v>4</v>
      </c>
      <c r="L34" s="286">
        <f ca="1">OFFSET(Values!K1090,($W$4-1)*30,($X$4-1)*31)</f>
        <v>1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30</v>
      </c>
      <c r="Z34" s="343">
        <f ca="1">OFFSET(Values!Y1090,($W$4-1)*30,($X$4-1)*31)</f>
        <v>0.17647058823529413</v>
      </c>
      <c r="AA34" s="100">
        <f ca="1">OFFSET(Values!Z1090,($W$4-1)*30,($X$4-1)*31)</f>
        <v>5</v>
      </c>
      <c r="AB34" s="345">
        <f ca="1">OFFSET(Values!AA1090,($W$4-1)*30,($X$4-1)*31)</f>
        <v>2.9411764705882353E-2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26.71764705882352</v>
      </c>
      <c r="AF34" s="28">
        <f ca="1">OFFSET(Values!AE1090,($W$4-1)*30,($X$4-1)*31)</f>
        <v>30.518999999999998</v>
      </c>
      <c r="AG34" s="28">
        <f ca="1">OFFSET(Values!AF1090,($W$4-1)*30,($X$4-1)*31)</f>
        <v>33.092500000000001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95</v>
      </c>
      <c r="D35" s="350">
        <f t="shared" ca="1" si="0"/>
        <v>95</v>
      </c>
      <c r="E35" s="286">
        <f ca="1">OFFSET(Values!D1091,($W$4-1)*30,($X$4-1)*31)</f>
        <v>0</v>
      </c>
      <c r="F35" s="286">
        <f ca="1">OFFSET(Values!E1091,($W$4-1)*30,($X$4-1)*31)</f>
        <v>2</v>
      </c>
      <c r="G35" s="286">
        <f ca="1">OFFSET(Values!F1091,($W$4-1)*30,($X$4-1)*31)</f>
        <v>7</v>
      </c>
      <c r="H35" s="286">
        <f ca="1">OFFSET(Values!G1091,($W$4-1)*30,($X$4-1)*31)</f>
        <v>13</v>
      </c>
      <c r="I35" s="286">
        <f ca="1">OFFSET(Values!H1091,($W$4-1)*30,($X$4-1)*31)</f>
        <v>57</v>
      </c>
      <c r="J35" s="286">
        <f ca="1">OFFSET(Values!I1091,($W$4-1)*30,($X$4-1)*31)</f>
        <v>12</v>
      </c>
      <c r="K35" s="286">
        <f ca="1">OFFSET(Values!J1091,($W$4-1)*30,($X$4-1)*31)</f>
        <v>4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16</v>
      </c>
      <c r="Z35" s="343">
        <f ca="1">OFFSET(Values!Y1091,($W$4-1)*30,($X$4-1)*31)</f>
        <v>0.16842105263157894</v>
      </c>
      <c r="AA35" s="100">
        <f ca="1">OFFSET(Values!Z1091,($W$4-1)*30,($X$4-1)*31)</f>
        <v>4</v>
      </c>
      <c r="AB35" s="345">
        <f ca="1">OFFSET(Values!AA1091,($W$4-1)*30,($X$4-1)*31)</f>
        <v>4.2105263157894736E-2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26.798736842105271</v>
      </c>
      <c r="AF35" s="28">
        <f ca="1">OFFSET(Values!AE1091,($W$4-1)*30,($X$4-1)*31)</f>
        <v>30.187999999999999</v>
      </c>
      <c r="AG35" s="28">
        <f ca="1">OFFSET(Values!AF1091,($W$4-1)*30,($X$4-1)*31)</f>
        <v>35.133999999999986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70</v>
      </c>
      <c r="D36" s="351">
        <f t="shared" ca="1" si="0"/>
        <v>70</v>
      </c>
      <c r="E36" s="288">
        <f ca="1">OFFSET(Values!D1092,($W$4-1)*30,($X$4-1)*31)</f>
        <v>0</v>
      </c>
      <c r="F36" s="288">
        <f ca="1">OFFSET(Values!E1092,($W$4-1)*30,($X$4-1)*31)</f>
        <v>1</v>
      </c>
      <c r="G36" s="288">
        <f ca="1">OFFSET(Values!F1092,($W$4-1)*30,($X$4-1)*31)</f>
        <v>3</v>
      </c>
      <c r="H36" s="288">
        <f ca="1">OFFSET(Values!G1092,($W$4-1)*30,($X$4-1)*31)</f>
        <v>11</v>
      </c>
      <c r="I36" s="288">
        <f ca="1">OFFSET(Values!H1092,($W$4-1)*30,($X$4-1)*31)</f>
        <v>37</v>
      </c>
      <c r="J36" s="288">
        <f ca="1">OFFSET(Values!I1092,($W$4-1)*30,($X$4-1)*31)</f>
        <v>16</v>
      </c>
      <c r="K36" s="288">
        <f ca="1">OFFSET(Values!J1092,($W$4-1)*30,($X$4-1)*31)</f>
        <v>1</v>
      </c>
      <c r="L36" s="288">
        <f ca="1">OFFSET(Values!K1092,($W$4-1)*30,($X$4-1)*31)</f>
        <v>1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17</v>
      </c>
      <c r="Z36" s="343">
        <f ca="1">OFFSET(Values!Y1092,($W$4-1)*30,($X$4-1)*31)</f>
        <v>0.24285714285714285</v>
      </c>
      <c r="AA36" s="100">
        <f ca="1">OFFSET(Values!Z1092,($W$4-1)*30,($X$4-1)*31)</f>
        <v>2</v>
      </c>
      <c r="AB36" s="345">
        <f ca="1">OFFSET(Values!AA1092,($W$4-1)*30,($X$4-1)*31)</f>
        <v>2.8571428571428571E-2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27.958714285714283</v>
      </c>
      <c r="AF36" s="28">
        <f ca="1">OFFSET(Values!AE1092,($W$4-1)*30,($X$4-1)*31)</f>
        <v>31.954499999999999</v>
      </c>
      <c r="AG36" s="28">
        <f ca="1">OFFSET(Values!AF1092,($W$4-1)*30,($X$4-1)*31)</f>
        <v>34.648000000000003</v>
      </c>
      <c r="AH36" s="54"/>
    </row>
    <row r="37" spans="2:41" ht="12" customHeight="1" x14ac:dyDescent="0.25">
      <c r="B37" s="366" t="s">
        <v>35</v>
      </c>
      <c r="C37" s="524">
        <f ca="1">OFFSET(Values!C1093,($W$4-1)*30,($X$4-1)*31)</f>
        <v>7303</v>
      </c>
      <c r="D37" s="525"/>
      <c r="E37" s="388">
        <f ca="1">OFFSET(Values!D1093,($W$4-1)*30,($X$4-1)*31)</f>
        <v>167</v>
      </c>
      <c r="F37" s="388">
        <f ca="1">OFFSET(Values!E1093,($W$4-1)*30,($X$4-1)*31)</f>
        <v>323</v>
      </c>
      <c r="G37" s="388">
        <f ca="1">OFFSET(Values!F1093,($W$4-1)*30,($X$4-1)*31)</f>
        <v>687</v>
      </c>
      <c r="H37" s="388">
        <f ca="1">OFFSET(Values!G1093,($W$4-1)*30,($X$4-1)*31)</f>
        <v>2568</v>
      </c>
      <c r="I37" s="388">
        <f ca="1">OFFSET(Values!H1093,($W$4-1)*30,($X$4-1)*31)</f>
        <v>2922</v>
      </c>
      <c r="J37" s="388">
        <f ca="1">OFFSET(Values!I1093,($W$4-1)*30,($X$4-1)*31)</f>
        <v>559</v>
      </c>
      <c r="K37" s="388">
        <f ca="1">OFFSET(Values!J1093,($W$4-1)*30,($X$4-1)*31)</f>
        <v>69</v>
      </c>
      <c r="L37" s="388">
        <f ca="1">OFFSET(Values!K1093,($W$4-1)*30,($X$4-1)*31)</f>
        <v>8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633</v>
      </c>
      <c r="Z37" s="396">
        <f ca="1">OFFSET(Values!Y1093,($W$4-1)*30,($X$4-1)*31)</f>
        <v>8.6676708202108724E-2</v>
      </c>
      <c r="AA37" s="370">
        <f ca="1">OFFSET(Values!Z1093,($W$4-1)*30,($X$4-1)*31)</f>
        <v>76</v>
      </c>
      <c r="AB37" s="396">
        <f ca="1">OFFSET(Values!AA1093,($W$4-1)*30,($X$4-1)*31)</f>
        <v>1.0406682185403259E-2</v>
      </c>
      <c r="AC37" s="370">
        <f ca="1">OFFSET(Values!AB1093,($W$4-1)*30,($X$4-1)*31)</f>
        <v>0</v>
      </c>
      <c r="AD37" s="396">
        <f ca="1">OFFSET(Values!AC1093,($W$4-1)*30,($X$4-1)*31)</f>
        <v>0</v>
      </c>
      <c r="AE37" s="397">
        <f ca="1">OFFSET(Values!AD1093,($W$4-1)*30,($X$4-1)*31)</f>
        <v>24.164425578529386</v>
      </c>
      <c r="AF37" s="397">
        <f ca="1">OFFSET(Values!AE1093,($W$4-1)*30,($X$4-1)*31)</f>
        <v>28.69</v>
      </c>
      <c r="AG37" s="397">
        <f ca="1">OFFSET(Values!AF1093,($W$4-1)*30,($X$4-1)*31)</f>
        <v>31.325999999999983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26">
        <f ca="1">OFFSET(Values!C1094,($W$4-1)*30,($X$4-1)*31)</f>
        <v>8321</v>
      </c>
      <c r="D38" s="527"/>
      <c r="E38" s="390">
        <f ca="1">OFFSET(Values!D1094,($W$4-1)*30,($X$4-1)*31)</f>
        <v>170</v>
      </c>
      <c r="F38" s="390">
        <f ca="1">OFFSET(Values!E1094,($W$4-1)*30,($X$4-1)*31)</f>
        <v>331</v>
      </c>
      <c r="G38" s="390">
        <f ca="1">OFFSET(Values!F1094,($W$4-1)*30,($X$4-1)*31)</f>
        <v>712</v>
      </c>
      <c r="H38" s="390">
        <f ca="1">OFFSET(Values!G1094,($W$4-1)*30,($X$4-1)*31)</f>
        <v>2871</v>
      </c>
      <c r="I38" s="390">
        <f ca="1">OFFSET(Values!H1094,($W$4-1)*30,($X$4-1)*31)</f>
        <v>3433</v>
      </c>
      <c r="J38" s="390">
        <f ca="1">OFFSET(Values!I1094,($W$4-1)*30,($X$4-1)*31)</f>
        <v>696</v>
      </c>
      <c r="K38" s="390">
        <f ca="1">OFFSET(Values!J1094,($W$4-1)*30,($X$4-1)*31)</f>
        <v>95</v>
      </c>
      <c r="L38" s="390">
        <f ca="1">OFFSET(Values!K1094,($W$4-1)*30,($X$4-1)*31)</f>
        <v>13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801</v>
      </c>
      <c r="Z38" s="398">
        <f ca="1">OFFSET(Values!Y1094,($W$4-1)*30,($X$4-1)*31)</f>
        <v>9.6262468453310907E-2</v>
      </c>
      <c r="AA38" s="377">
        <f ca="1">OFFSET(Values!Z1094,($W$4-1)*30,($X$4-1)*31)</f>
        <v>106</v>
      </c>
      <c r="AB38" s="398">
        <f ca="1">OFFSET(Values!AA1094,($W$4-1)*30,($X$4-1)*31)</f>
        <v>1.2738853503184714E-2</v>
      </c>
      <c r="AC38" s="377">
        <f ca="1">OFFSET(Values!AB1094,($W$4-1)*30,($X$4-1)*31)</f>
        <v>0</v>
      </c>
      <c r="AD38" s="398">
        <f ca="1">OFFSET(Values!AC1094,($W$4-1)*30,($X$4-1)*31)</f>
        <v>0</v>
      </c>
      <c r="AE38" s="399">
        <f ca="1">OFFSET(Values!AD1094,($W$4-1)*30,($X$4-1)*31)</f>
        <v>24.463461122461297</v>
      </c>
      <c r="AF38" s="399">
        <f ca="1">OFFSET(Values!AE1094,($W$4-1)*30,($X$4-1)*31)</f>
        <v>28.956999999999997</v>
      </c>
      <c r="AG38" s="399">
        <f ca="1">OFFSET(Values!AF1094,($W$4-1)*30,($X$4-1)*31)</f>
        <v>31.6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8">
        <f ca="1">OFFSET(Values!C1095,($W$4-1)*30,($X$4-1)*31)</f>
        <v>8486</v>
      </c>
      <c r="D39" s="529"/>
      <c r="E39" s="392">
        <f ca="1">OFFSET(Values!D1095,($W$4-1)*30,($X$4-1)*31)</f>
        <v>170</v>
      </c>
      <c r="F39" s="392">
        <f ca="1">OFFSET(Values!E1095,($W$4-1)*30,($X$4-1)*31)</f>
        <v>334</v>
      </c>
      <c r="G39" s="392">
        <f ca="1">OFFSET(Values!F1095,($W$4-1)*30,($X$4-1)*31)</f>
        <v>722</v>
      </c>
      <c r="H39" s="392">
        <f ca="1">OFFSET(Values!G1095,($W$4-1)*30,($X$4-1)*31)</f>
        <v>2895</v>
      </c>
      <c r="I39" s="392">
        <f ca="1">OFFSET(Values!H1095,($W$4-1)*30,($X$4-1)*31)</f>
        <v>3527</v>
      </c>
      <c r="J39" s="392">
        <f ca="1">OFFSET(Values!I1095,($W$4-1)*30,($X$4-1)*31)</f>
        <v>724</v>
      </c>
      <c r="K39" s="392">
        <f ca="1">OFFSET(Values!J1095,($W$4-1)*30,($X$4-1)*31)</f>
        <v>100</v>
      </c>
      <c r="L39" s="392">
        <f ca="1">OFFSET(Values!K1095,($W$4-1)*30,($X$4-1)*31)</f>
        <v>14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834</v>
      </c>
      <c r="Z39" s="400">
        <f ca="1">OFFSET(Values!Y1095,($W$4-1)*30,($X$4-1)*31)</f>
        <v>9.8279519208107471E-2</v>
      </c>
      <c r="AA39" s="382">
        <f ca="1">OFFSET(Values!Z1095,($W$4-1)*30,($X$4-1)*31)</f>
        <v>112</v>
      </c>
      <c r="AB39" s="400">
        <f ca="1">OFFSET(Values!AA1095,($W$4-1)*30,($X$4-1)*31)</f>
        <v>1.3198208814518029E-2</v>
      </c>
      <c r="AC39" s="382">
        <f ca="1">OFFSET(Values!AB1095,($W$4-1)*30,($X$4-1)*31)</f>
        <v>0</v>
      </c>
      <c r="AD39" s="400">
        <f ca="1">OFFSET(Values!AC1095,($W$4-1)*30,($X$4-1)*31)</f>
        <v>0</v>
      </c>
      <c r="AE39" s="401">
        <f ca="1">OFFSET(Values!AD1095,($W$4-1)*30,($X$4-1)*31)</f>
        <v>24.489821768060903</v>
      </c>
      <c r="AF39" s="401">
        <f ca="1">OFFSET(Values!AE1095,($W$4-1)*30,($X$4-1)*31)</f>
        <v>28.984499999999997</v>
      </c>
      <c r="AG39" s="401">
        <f ca="1">OFFSET(Values!AF1095,($W$4-1)*30,($X$4-1)*31)</f>
        <v>31.62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14">
        <f ca="1">OFFSET(Values!C1096,($W$4-1)*30,($X$4-1)*31)</f>
        <v>8803</v>
      </c>
      <c r="D40" s="515"/>
      <c r="E40" s="394">
        <f ca="1">OFFSET(Values!D1096,($W$4-1)*30,($X$4-1)*31)</f>
        <v>170</v>
      </c>
      <c r="F40" s="394">
        <f ca="1">OFFSET(Values!E1096,($W$4-1)*30,($X$4-1)*31)</f>
        <v>335</v>
      </c>
      <c r="G40" s="394">
        <f ca="1">OFFSET(Values!F1096,($W$4-1)*30,($X$4-1)*31)</f>
        <v>731</v>
      </c>
      <c r="H40" s="394">
        <f ca="1">OFFSET(Values!G1096,($W$4-1)*30,($X$4-1)*31)</f>
        <v>2979</v>
      </c>
      <c r="I40" s="394">
        <f ca="1">OFFSET(Values!H1096,($W$4-1)*30,($X$4-1)*31)</f>
        <v>3681</v>
      </c>
      <c r="J40" s="394">
        <f ca="1">OFFSET(Values!I1096,($W$4-1)*30,($X$4-1)*31)</f>
        <v>770</v>
      </c>
      <c r="K40" s="394">
        <f ca="1">OFFSET(Values!J1096,($W$4-1)*30,($X$4-1)*31)</f>
        <v>120</v>
      </c>
      <c r="L40" s="394">
        <f ca="1">OFFSET(Values!K1096,($W$4-1)*30,($X$4-1)*31)</f>
        <v>16</v>
      </c>
      <c r="M40" s="394">
        <f ca="1">OFFSET(Values!L1096,($W$4-1)*30,($X$4-1)*31)</f>
        <v>1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903</v>
      </c>
      <c r="Z40" s="402">
        <f ca="1">OFFSET(Values!Y1096,($W$4-1)*30,($X$4-1)*31)</f>
        <v>0.10257866636373963</v>
      </c>
      <c r="AA40" s="387">
        <f ca="1">OFFSET(Values!Z1096,($W$4-1)*30,($X$4-1)*31)</f>
        <v>135</v>
      </c>
      <c r="AB40" s="402">
        <f ca="1">OFFSET(Values!AA1096,($W$4-1)*30,($X$4-1)*31)</f>
        <v>1.5335681017834829E-2</v>
      </c>
      <c r="AC40" s="387">
        <f ca="1">OFFSET(Values!AB1096,($W$4-1)*30,($X$4-1)*31)</f>
        <v>1</v>
      </c>
      <c r="AD40" s="402">
        <f ca="1">OFFSET(Values!AC1096,($W$4-1)*30,($X$4-1)*31)</f>
        <v>1.1359763716914689E-4</v>
      </c>
      <c r="AE40" s="403">
        <f ca="1">OFFSET(Values!AD1096,($W$4-1)*30,($X$4-1)*31)</f>
        <v>24.616972622969499</v>
      </c>
      <c r="AF40" s="403">
        <f ca="1">OFFSET(Values!AE1096,($W$4-1)*30,($X$4-1)*31)</f>
        <v>29.14</v>
      </c>
      <c r="AG40" s="403">
        <f ca="1">OFFSET(Values!AF1096,($W$4-1)*30,($X$4-1)*31)</f>
        <v>31.877999999999993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7" t="str">
        <f>Dashboard!$U$2</f>
        <v>Jacobs UK Ltd</v>
      </c>
      <c r="K2" s="557"/>
      <c r="L2" s="557"/>
      <c r="M2" s="557"/>
      <c r="N2" s="557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7" t="str">
        <f>Dashboard!$U$3</f>
        <v>4007-MID Bath</v>
      </c>
      <c r="K3" s="557"/>
      <c r="L3" s="557"/>
      <c r="M3" s="557"/>
      <c r="N3" s="557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7" t="str">
        <f>Dashboard!$U$4</f>
        <v>23 - Beckford Rd</v>
      </c>
      <c r="K4" s="557"/>
      <c r="L4" s="557"/>
      <c r="M4" s="557"/>
      <c r="N4" s="557"/>
      <c r="O4" s="216">
        <v>1</v>
      </c>
      <c r="P4" s="216">
        <v>3</v>
      </c>
      <c r="Q4" s="62"/>
      <c r="R4" s="217">
        <f ca="1">VLOOKUP($P$4&amp;$O$4,$A$58:$J$84,5,FALSE)</f>
        <v>24.6</v>
      </c>
      <c r="S4" s="217">
        <f ca="1">VLOOKUP($P$4&amp;$O$4,$A$58:$J$84,6,FALSE)</f>
        <v>29.1</v>
      </c>
      <c r="T4" s="217">
        <f ca="1">VLOOKUP($P$4&amp;$O$4,$A$58:$J$84,7,FALSE)</f>
        <v>31.9</v>
      </c>
      <c r="U4" s="221">
        <f ca="1">VLOOKUP($P$4&amp;$O$4,$A$58:$J$84,8,FALSE)</f>
        <v>0.10257866636373963</v>
      </c>
      <c r="V4" s="132">
        <f ca="1">VLOOKUP($P$4&amp;$O$4,$A$58:$J$84,9,FALSE)</f>
        <v>1.5335681017834829E-2</v>
      </c>
      <c r="W4" s="132">
        <f ca="1">VLOOKUP($P$4&amp;$O$4,$A$58:$J$84,10,FALSE)</f>
        <v>1.1359763716914689E-4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9">
        <f>Dashboard!$T$5</f>
        <v>43743</v>
      </c>
      <c r="K5" s="559"/>
      <c r="L5" s="559"/>
      <c r="M5" s="559"/>
      <c r="N5" s="559"/>
      <c r="O5" s="559"/>
      <c r="P5" s="559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4" t="str">
        <f>AB9</f>
        <v>Northbound</v>
      </c>
      <c r="C10" s="505"/>
      <c r="D10" s="505"/>
      <c r="E10" s="505"/>
      <c r="F10" s="505"/>
      <c r="G10" s="505"/>
      <c r="H10" s="506"/>
      <c r="J10" s="504" t="str">
        <f>AB10</f>
        <v>Southbound</v>
      </c>
      <c r="K10" s="505"/>
      <c r="L10" s="505"/>
      <c r="M10" s="505"/>
      <c r="N10" s="505"/>
      <c r="O10" s="505"/>
      <c r="P10" s="506"/>
      <c r="R10" s="504" t="str">
        <f>AB11</f>
        <v>Combined</v>
      </c>
      <c r="S10" s="505"/>
      <c r="T10" s="505"/>
      <c r="U10" s="505"/>
      <c r="V10" s="505"/>
      <c r="W10" s="505"/>
      <c r="X10" s="506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25</v>
      </c>
      <c r="D12" s="178">
        <f t="shared" ref="D12:H12" ca="1" si="0">F58</f>
        <v>29.3</v>
      </c>
      <c r="E12" s="296">
        <f t="shared" ca="1" si="0"/>
        <v>32</v>
      </c>
      <c r="F12" s="297">
        <f t="shared" ca="1" si="0"/>
        <v>0.11004047022547697</v>
      </c>
      <c r="G12" s="298">
        <f t="shared" ca="1" si="0"/>
        <v>1.6380805550202351E-2</v>
      </c>
      <c r="H12" s="299">
        <f t="shared" ca="1" si="0"/>
        <v>1.927153594141453E-4</v>
      </c>
      <c r="J12" s="65" t="s">
        <v>8</v>
      </c>
      <c r="K12" s="174">
        <f ca="1">E67</f>
        <v>24.1</v>
      </c>
      <c r="L12" s="178">
        <f t="shared" ref="L12:P12" ca="1" si="1">F67</f>
        <v>28.7</v>
      </c>
      <c r="M12" s="296">
        <f t="shared" ca="1" si="1"/>
        <v>31.6</v>
      </c>
      <c r="N12" s="297">
        <f t="shared" ca="1" si="1"/>
        <v>9.1864969562811288E-2</v>
      </c>
      <c r="O12" s="298">
        <f t="shared" ca="1" si="1"/>
        <v>1.3835085777531821E-2</v>
      </c>
      <c r="P12" s="299">
        <f t="shared" ca="1" si="1"/>
        <v>0</v>
      </c>
      <c r="R12" s="65" t="s">
        <v>8</v>
      </c>
      <c r="S12" s="174">
        <f ca="1">E76</f>
        <v>24.6</v>
      </c>
      <c r="T12" s="178">
        <f t="shared" ref="T12:X12" ca="1" si="2">F76</f>
        <v>29.1</v>
      </c>
      <c r="U12" s="296">
        <f t="shared" ca="1" si="2"/>
        <v>31.9</v>
      </c>
      <c r="V12" s="297">
        <f t="shared" ca="1" si="2"/>
        <v>0.10257866636373963</v>
      </c>
      <c r="W12" s="298">
        <f t="shared" ca="1" si="2"/>
        <v>1.5335681017834829E-2</v>
      </c>
      <c r="X12" s="299">
        <f t="shared" ca="1" si="2"/>
        <v>1.1359763716914689E-4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24.8</v>
      </c>
      <c r="D13" s="178">
        <f t="shared" ca="1" si="3"/>
        <v>29.5</v>
      </c>
      <c r="E13" s="296">
        <f t="shared" ca="1" si="3"/>
        <v>32.299999999999997</v>
      </c>
      <c r="F13" s="297">
        <f t="shared" ca="1" si="3"/>
        <v>0.12433031590615186</v>
      </c>
      <c r="G13" s="298">
        <f t="shared" ca="1" si="3"/>
        <v>1.6811380011084426E-2</v>
      </c>
      <c r="H13" s="299">
        <f t="shared" ca="1" si="3"/>
        <v>9.237021984112322E-4</v>
      </c>
      <c r="J13" s="65" t="s">
        <v>9</v>
      </c>
      <c r="K13" s="174">
        <f t="shared" ref="K13:P13" ca="1" si="4">E68</f>
        <v>24.6</v>
      </c>
      <c r="L13" s="178">
        <f t="shared" ca="1" si="4"/>
        <v>29.2</v>
      </c>
      <c r="M13" s="296">
        <f t="shared" ca="1" si="4"/>
        <v>32.200000000000003</v>
      </c>
      <c r="N13" s="297">
        <f t="shared" ca="1" si="4"/>
        <v>0.11087756174461377</v>
      </c>
      <c r="O13" s="298">
        <f t="shared" ca="1" si="4"/>
        <v>1.8654755648975303E-2</v>
      </c>
      <c r="P13" s="299">
        <f t="shared" ca="1" si="4"/>
        <v>5.2548607461902258E-4</v>
      </c>
      <c r="R13" s="65" t="s">
        <v>9</v>
      </c>
      <c r="S13" s="174">
        <f t="shared" ref="S13:X13" ca="1" si="5">E77</f>
        <v>24.7</v>
      </c>
      <c r="T13" s="178">
        <f t="shared" ca="1" si="5"/>
        <v>29.4</v>
      </c>
      <c r="U13" s="296">
        <f t="shared" ca="1" si="5"/>
        <v>32.200000000000003</v>
      </c>
      <c r="V13" s="297">
        <f t="shared" ca="1" si="5"/>
        <v>0.11877643996095021</v>
      </c>
      <c r="W13" s="298">
        <f t="shared" ca="1" si="5"/>
        <v>1.7572404816140579E-2</v>
      </c>
      <c r="X13" s="299">
        <f t="shared" ca="1" si="5"/>
        <v>7.5930144267274111E-4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24.9</v>
      </c>
      <c r="D14" s="178">
        <f t="shared" ca="1" si="6"/>
        <v>29.6</v>
      </c>
      <c r="E14" s="296">
        <f t="shared" ca="1" si="6"/>
        <v>32.200000000000003</v>
      </c>
      <c r="F14" s="297">
        <f t="shared" ca="1" si="6"/>
        <v>0.12574418185098321</v>
      </c>
      <c r="G14" s="298">
        <f t="shared" ca="1" si="6"/>
        <v>1.6777918094894463E-2</v>
      </c>
      <c r="H14" s="299">
        <f t="shared" ca="1" si="6"/>
        <v>5.4122316435143423E-4</v>
      </c>
      <c r="J14" s="65" t="s">
        <v>10</v>
      </c>
      <c r="K14" s="174">
        <f t="shared" ref="K14:P14" ca="1" si="7">E69</f>
        <v>23.8</v>
      </c>
      <c r="L14" s="178">
        <f t="shared" ca="1" si="7"/>
        <v>29</v>
      </c>
      <c r="M14" s="296">
        <f t="shared" ca="1" si="7"/>
        <v>31.6</v>
      </c>
      <c r="N14" s="297">
        <f t="shared" ca="1" si="7"/>
        <v>0.10038809831824062</v>
      </c>
      <c r="O14" s="298">
        <f t="shared" ca="1" si="7"/>
        <v>1.2160413971539457E-2</v>
      </c>
      <c r="P14" s="299">
        <f t="shared" ca="1" si="7"/>
        <v>7.7619663648124189E-4</v>
      </c>
      <c r="R14" s="65" t="s">
        <v>10</v>
      </c>
      <c r="S14" s="174">
        <f t="shared" ref="S14:X14" ca="1" si="8">E78</f>
        <v>24.5</v>
      </c>
      <c r="T14" s="178">
        <f t="shared" ca="1" si="8"/>
        <v>29.3</v>
      </c>
      <c r="U14" s="296">
        <f t="shared" ca="1" si="8"/>
        <v>32</v>
      </c>
      <c r="V14" s="297">
        <f t="shared" ca="1" si="8"/>
        <v>0.11532738095238096</v>
      </c>
      <c r="W14" s="298">
        <f t="shared" ca="1" si="8"/>
        <v>1.488095238095238E-2</v>
      </c>
      <c r="X14" s="299">
        <f t="shared" ca="1" si="8"/>
        <v>6.3775510204081628E-4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25.4</v>
      </c>
      <c r="D15" s="178">
        <f t="shared" ca="1" si="9"/>
        <v>29.7</v>
      </c>
      <c r="E15" s="296">
        <f t="shared" ca="1" si="9"/>
        <v>32.6</v>
      </c>
      <c r="F15" s="297">
        <f t="shared" ca="1" si="9"/>
        <v>0.13256484149855907</v>
      </c>
      <c r="G15" s="298">
        <f t="shared" ca="1" si="9"/>
        <v>1.7110951008645531E-2</v>
      </c>
      <c r="H15" s="299">
        <f t="shared" ca="1" si="9"/>
        <v>1.8011527377521613E-4</v>
      </c>
      <c r="J15" s="65" t="s">
        <v>11</v>
      </c>
      <c r="K15" s="174">
        <f t="shared" ref="K15:P15" ca="1" si="10">E70</f>
        <v>24.8</v>
      </c>
      <c r="L15" s="178">
        <f t="shared" ca="1" si="10"/>
        <v>29.2</v>
      </c>
      <c r="M15" s="296">
        <f t="shared" ca="1" si="10"/>
        <v>32</v>
      </c>
      <c r="N15" s="297">
        <f t="shared" ca="1" si="10"/>
        <v>0.10551989730423621</v>
      </c>
      <c r="O15" s="298">
        <f t="shared" ca="1" si="10"/>
        <v>1.4120667522464698E-2</v>
      </c>
      <c r="P15" s="299">
        <f t="shared" ca="1" si="10"/>
        <v>0</v>
      </c>
      <c r="R15" s="65" t="s">
        <v>11</v>
      </c>
      <c r="S15" s="174">
        <f t="shared" ref="S15:X15" ca="1" si="11">E79</f>
        <v>25.2</v>
      </c>
      <c r="T15" s="178">
        <f t="shared" ca="1" si="11"/>
        <v>29.5</v>
      </c>
      <c r="U15" s="296">
        <f t="shared" ca="1" si="11"/>
        <v>32.4</v>
      </c>
      <c r="V15" s="297">
        <f t="shared" ca="1" si="11"/>
        <v>0.12141420556790515</v>
      </c>
      <c r="W15" s="298">
        <f t="shared" ca="1" si="11"/>
        <v>1.5878056525881232E-2</v>
      </c>
      <c r="X15" s="299">
        <f t="shared" ca="1" si="11"/>
        <v>1.0585371017254155E-4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24.8</v>
      </c>
      <c r="D16" s="178">
        <f t="shared" ca="1" si="12"/>
        <v>29.7</v>
      </c>
      <c r="E16" s="296">
        <f t="shared" ca="1" si="12"/>
        <v>32.299999999999997</v>
      </c>
      <c r="F16" s="297">
        <f t="shared" ca="1" si="12"/>
        <v>0.13146511190520971</v>
      </c>
      <c r="G16" s="298">
        <f t="shared" ca="1" si="12"/>
        <v>1.6362610494639836E-2</v>
      </c>
      <c r="H16" s="299">
        <f t="shared" ca="1" si="12"/>
        <v>3.761519653940192E-4</v>
      </c>
      <c r="J16" s="65" t="s">
        <v>5</v>
      </c>
      <c r="K16" s="174">
        <f t="shared" ref="K16:P16" ca="1" si="13">E71</f>
        <v>23.7</v>
      </c>
      <c r="L16" s="178">
        <f t="shared" ca="1" si="13"/>
        <v>28.8</v>
      </c>
      <c r="M16" s="296">
        <f t="shared" ca="1" si="13"/>
        <v>31.8</v>
      </c>
      <c r="N16" s="297">
        <f t="shared" ca="1" si="13"/>
        <v>9.8755186721991697E-2</v>
      </c>
      <c r="O16" s="298">
        <f t="shared" ca="1" si="13"/>
        <v>1.3831258644536652E-2</v>
      </c>
      <c r="P16" s="299">
        <f t="shared" ca="1" si="13"/>
        <v>0</v>
      </c>
      <c r="R16" s="65" t="s">
        <v>5</v>
      </c>
      <c r="S16" s="174">
        <f t="shared" ref="S16:X16" ca="1" si="14">E80</f>
        <v>24.4</v>
      </c>
      <c r="T16" s="178">
        <f t="shared" ca="1" si="14"/>
        <v>29.3</v>
      </c>
      <c r="U16" s="296">
        <f t="shared" ca="1" si="14"/>
        <v>32.1</v>
      </c>
      <c r="V16" s="297">
        <f t="shared" ca="1" si="14"/>
        <v>0.11822660098522167</v>
      </c>
      <c r="W16" s="298">
        <f t="shared" ca="1" si="14"/>
        <v>1.5338110165696372E-2</v>
      </c>
      <c r="X16" s="299">
        <f t="shared" ca="1" si="14"/>
        <v>2.2391401701746529E-4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26.3</v>
      </c>
      <c r="D17" s="178">
        <f t="shared" ca="1" si="15"/>
        <v>30.5</v>
      </c>
      <c r="E17" s="296">
        <f t="shared" ca="1" si="15"/>
        <v>33.299999999999997</v>
      </c>
      <c r="F17" s="297">
        <f t="shared" ca="1" si="15"/>
        <v>0.17731329262564585</v>
      </c>
      <c r="G17" s="298">
        <f t="shared" ca="1" si="15"/>
        <v>2.3485204321277594E-2</v>
      </c>
      <c r="H17" s="299">
        <f t="shared" ca="1" si="15"/>
        <v>0</v>
      </c>
      <c r="J17" s="65" t="s">
        <v>6</v>
      </c>
      <c r="K17" s="174">
        <f t="shared" ref="K17:P17" ca="1" si="16">E72</f>
        <v>26.3</v>
      </c>
      <c r="L17" s="178">
        <f t="shared" ca="1" si="16"/>
        <v>30.4</v>
      </c>
      <c r="M17" s="296">
        <f t="shared" ca="1" si="16"/>
        <v>33.299999999999997</v>
      </c>
      <c r="N17" s="297">
        <f t="shared" ca="1" si="16"/>
        <v>0.17654557042702357</v>
      </c>
      <c r="O17" s="298">
        <f t="shared" ca="1" si="16"/>
        <v>2.8999362651370299E-2</v>
      </c>
      <c r="P17" s="299">
        <f t="shared" ca="1" si="16"/>
        <v>1.5933715742511153E-3</v>
      </c>
      <c r="R17" s="65" t="s">
        <v>6</v>
      </c>
      <c r="S17" s="174">
        <f t="shared" ref="S17:X17" ca="1" si="17">E81</f>
        <v>26.3</v>
      </c>
      <c r="T17" s="178">
        <f t="shared" ca="1" si="17"/>
        <v>30.4</v>
      </c>
      <c r="U17" s="296">
        <f t="shared" ca="1" si="17"/>
        <v>33.299999999999997</v>
      </c>
      <c r="V17" s="297">
        <f t="shared" ca="1" si="17"/>
        <v>0.17698756084369929</v>
      </c>
      <c r="W17" s="298">
        <f t="shared" ca="1" si="17"/>
        <v>2.5824770146024877E-2</v>
      </c>
      <c r="X17" s="299">
        <f t="shared" ca="1" si="17"/>
        <v>6.7604110329908061E-4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26.6</v>
      </c>
      <c r="D18" s="178">
        <f t="shared" ca="1" si="18"/>
        <v>30.6</v>
      </c>
      <c r="E18" s="296">
        <f t="shared" ca="1" si="18"/>
        <v>33.799999999999997</v>
      </c>
      <c r="F18" s="297">
        <f t="shared" ca="1" si="18"/>
        <v>0.18017775383786697</v>
      </c>
      <c r="G18" s="298">
        <f t="shared" ca="1" si="18"/>
        <v>2.9625639644492323E-2</v>
      </c>
      <c r="H18" s="299">
        <f t="shared" ca="1" si="18"/>
        <v>1.0772959870724481E-3</v>
      </c>
      <c r="J18" s="65" t="s">
        <v>7</v>
      </c>
      <c r="K18" s="174">
        <f t="shared" ref="K18:P18" ca="1" si="19">E73</f>
        <v>26.3</v>
      </c>
      <c r="L18" s="178">
        <f t="shared" ca="1" si="19"/>
        <v>30.2</v>
      </c>
      <c r="M18" s="296">
        <f t="shared" ca="1" si="19"/>
        <v>33</v>
      </c>
      <c r="N18" s="297">
        <f t="shared" ca="1" si="19"/>
        <v>0.16290726817042606</v>
      </c>
      <c r="O18" s="298">
        <f t="shared" ca="1" si="19"/>
        <v>2.5375939849624059E-2</v>
      </c>
      <c r="P18" s="299">
        <f t="shared" ca="1" si="19"/>
        <v>1.5664160401002505E-3</v>
      </c>
      <c r="R18" s="65" t="s">
        <v>7</v>
      </c>
      <c r="S18" s="174">
        <f t="shared" ref="S18:X18" ca="1" si="20">E82</f>
        <v>26.5</v>
      </c>
      <c r="T18" s="178">
        <f t="shared" ca="1" si="20"/>
        <v>30.4</v>
      </c>
      <c r="U18" s="296">
        <f t="shared" ca="1" si="20"/>
        <v>33.4</v>
      </c>
      <c r="V18" s="297">
        <f t="shared" ca="1" si="20"/>
        <v>0.1721940622737147</v>
      </c>
      <c r="W18" s="298">
        <f t="shared" ca="1" si="20"/>
        <v>2.7661115133960898E-2</v>
      </c>
      <c r="X18" s="299">
        <f t="shared" ca="1" si="20"/>
        <v>1.3034033309196234E-3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25</v>
      </c>
      <c r="D19" s="300">
        <f t="shared" ca="1" si="21"/>
        <v>29.5</v>
      </c>
      <c r="E19" s="277">
        <f t="shared" ca="1" si="21"/>
        <v>32.299999999999997</v>
      </c>
      <c r="F19" s="301">
        <f t="shared" ca="1" si="21"/>
        <v>0.12497223661804986</v>
      </c>
      <c r="G19" s="302">
        <f t="shared" ca="1" si="21"/>
        <v>1.66950470126601E-2</v>
      </c>
      <c r="H19" s="303">
        <f t="shared" ca="1" si="21"/>
        <v>4.4421411120159905E-4</v>
      </c>
      <c r="J19" s="66" t="s">
        <v>70</v>
      </c>
      <c r="K19" s="276">
        <f t="shared" ref="K19:P19" ca="1" si="22">E74</f>
        <v>24.2</v>
      </c>
      <c r="L19" s="300">
        <f t="shared" ca="1" si="22"/>
        <v>29</v>
      </c>
      <c r="M19" s="277">
        <f t="shared" ca="1" si="22"/>
        <v>31.8</v>
      </c>
      <c r="N19" s="301">
        <f t="shared" ca="1" si="22"/>
        <v>0.10162277201383345</v>
      </c>
      <c r="O19" s="302">
        <f t="shared" ca="1" si="22"/>
        <v>1.452513966480447E-2</v>
      </c>
      <c r="P19" s="303">
        <f t="shared" ca="1" si="22"/>
        <v>2.6602819898909286E-4</v>
      </c>
      <c r="R19" s="66" t="s">
        <v>70</v>
      </c>
      <c r="S19" s="276">
        <f t="shared" ref="S19:X19" ca="1" si="23">E83</f>
        <v>24.7</v>
      </c>
      <c r="T19" s="300">
        <f t="shared" ca="1" si="23"/>
        <v>29.3</v>
      </c>
      <c r="U19" s="277">
        <f t="shared" ca="1" si="23"/>
        <v>32.1</v>
      </c>
      <c r="V19" s="301">
        <f t="shared" ca="1" si="23"/>
        <v>0.11539217184396076</v>
      </c>
      <c r="W19" s="302">
        <f t="shared" ca="1" si="23"/>
        <v>1.580475452422013E-2</v>
      </c>
      <c r="X19" s="303">
        <f t="shared" ca="1" si="23"/>
        <v>3.7110611451898089E-4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25.3</v>
      </c>
      <c r="D20" s="300">
        <f t="shared" ca="1" si="24"/>
        <v>29.8</v>
      </c>
      <c r="E20" s="277">
        <f t="shared" ca="1" si="24"/>
        <v>32.6</v>
      </c>
      <c r="F20" s="301">
        <f t="shared" ca="1" si="24"/>
        <v>0.13720165785336574</v>
      </c>
      <c r="G20" s="302">
        <f t="shared" ca="1" si="24"/>
        <v>1.8893811633557241E-2</v>
      </c>
      <c r="H20" s="303">
        <f t="shared" ca="1" si="24"/>
        <v>4.5733885951121904E-4</v>
      </c>
      <c r="J20" s="67" t="s">
        <v>71</v>
      </c>
      <c r="K20" s="276">
        <f t="shared" ref="K20:P20" ca="1" si="25">E75</f>
        <v>24.7</v>
      </c>
      <c r="L20" s="300">
        <f t="shared" ca="1" si="25"/>
        <v>29.4</v>
      </c>
      <c r="M20" s="277">
        <f t="shared" ca="1" si="25"/>
        <v>32.200000000000003</v>
      </c>
      <c r="N20" s="301">
        <f t="shared" ca="1" si="25"/>
        <v>0.11876616915422888</v>
      </c>
      <c r="O20" s="302">
        <f t="shared" ca="1" si="25"/>
        <v>1.7711442786069651E-2</v>
      </c>
      <c r="P20" s="303">
        <f t="shared" ca="1" si="25"/>
        <v>5.9701492537313423E-4</v>
      </c>
      <c r="R20" s="67" t="s">
        <v>71</v>
      </c>
      <c r="S20" s="276">
        <f t="shared" ref="S20:X20" ca="1" si="26">E84</f>
        <v>25.1</v>
      </c>
      <c r="T20" s="300">
        <f t="shared" ca="1" si="26"/>
        <v>29.6</v>
      </c>
      <c r="U20" s="277">
        <f t="shared" ca="1" si="26"/>
        <v>32.5</v>
      </c>
      <c r="V20" s="301">
        <f t="shared" ca="1" si="26"/>
        <v>0.12949592413907834</v>
      </c>
      <c r="W20" s="302">
        <f t="shared" ca="1" si="26"/>
        <v>1.8399600731991352E-2</v>
      </c>
      <c r="X20" s="303">
        <f t="shared" ca="1" si="26"/>
        <v>5.1572117784062549E-4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8"/>
      <c r="C22" s="558"/>
      <c r="D22" s="558"/>
      <c r="E22" s="558"/>
      <c r="F22" s="558"/>
      <c r="G22" s="558"/>
      <c r="H22" s="558"/>
      <c r="W22" s="571" t="s">
        <v>89</v>
      </c>
      <c r="X22" s="572"/>
      <c r="Y22" s="572"/>
      <c r="Z22" s="572"/>
      <c r="AA22" s="573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8" t="s">
        <v>88</v>
      </c>
      <c r="Y23" s="569"/>
      <c r="Z23" s="569"/>
      <c r="AA23" s="57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74" t="s">
        <v>43</v>
      </c>
      <c r="X24" s="562" t="s">
        <v>90</v>
      </c>
      <c r="Y24" s="563"/>
      <c r="Z24" s="563"/>
      <c r="AA24" s="564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74"/>
      <c r="X25" s="562"/>
      <c r="Y25" s="563"/>
      <c r="Z25" s="563"/>
      <c r="AA25" s="564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74"/>
      <c r="X26" s="562"/>
      <c r="Y26" s="563"/>
      <c r="Z26" s="563"/>
      <c r="AA26" s="564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74"/>
      <c r="X27" s="562"/>
      <c r="Y27" s="563"/>
      <c r="Z27" s="563"/>
      <c r="AA27" s="564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74"/>
      <c r="X28" s="562"/>
      <c r="Y28" s="563"/>
      <c r="Z28" s="563"/>
      <c r="AA28" s="564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60" t="s">
        <v>44</v>
      </c>
      <c r="X29" s="562" t="s">
        <v>91</v>
      </c>
      <c r="Y29" s="563"/>
      <c r="Z29" s="563"/>
      <c r="AA29" s="564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60"/>
      <c r="X30" s="562"/>
      <c r="Y30" s="563"/>
      <c r="Z30" s="563"/>
      <c r="AA30" s="564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60"/>
      <c r="X31" s="562"/>
      <c r="Y31" s="563"/>
      <c r="Z31" s="563"/>
      <c r="AA31" s="564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60"/>
      <c r="X32" s="562"/>
      <c r="Y32" s="563"/>
      <c r="Z32" s="563"/>
      <c r="AA32" s="564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61"/>
      <c r="X33" s="565"/>
      <c r="Y33" s="566"/>
      <c r="Z33" s="566"/>
      <c r="AA33" s="567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8"/>
      <c r="C34" s="558"/>
      <c r="D34" s="558"/>
      <c r="E34" s="558"/>
      <c r="F34" s="558"/>
      <c r="G34" s="558"/>
      <c r="H34" s="558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25</v>
      </c>
      <c r="F58" s="217">
        <f ca="1">IF(OFFSET(Values!AE$1096,$K58*30,0)="-","-",ROUND(OFFSET(Values!AE$1096,$K58*30,0),1))</f>
        <v>29.3</v>
      </c>
      <c r="G58" s="217">
        <f ca="1">IF(OFFSET(Values!AF$1096,$K58*30,0)="-","-",ROUND(OFFSET(Values!AF$1096,$K58*30,0),1))</f>
        <v>32</v>
      </c>
      <c r="H58" s="451">
        <f ca="1">OFFSET(Values!Y$1096,$K58*30,0)</f>
        <v>0.11004047022547697</v>
      </c>
      <c r="I58" s="451">
        <f ca="1">OFFSET(Values!AA$1096,$K58*30,0)</f>
        <v>1.6380805550202351E-2</v>
      </c>
      <c r="J58" s="451">
        <f ca="1">OFFSET(Values!AC$1096,$K58*30,0)</f>
        <v>1.927153594141453E-4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24.8</v>
      </c>
      <c r="F59" s="217">
        <f ca="1">IF(OFFSET(Values!AE$1096,$K59*30,0)="-","-",ROUND(OFFSET(Values!AE$1096,$K59*30,0),1))</f>
        <v>29.5</v>
      </c>
      <c r="G59" s="217">
        <f ca="1">IF(OFFSET(Values!AF$1096,$K59*30,0)="-","-",ROUND(OFFSET(Values!AF$1096,$K59*30,0),1))</f>
        <v>32.299999999999997</v>
      </c>
      <c r="H59" s="451">
        <f ca="1">OFFSET(Values!Y$1096,$K59*30,0)</f>
        <v>0.12433031590615186</v>
      </c>
      <c r="I59" s="451">
        <f ca="1">OFFSET(Values!AA$1096,$K59*30,0)</f>
        <v>1.6811380011084426E-2</v>
      </c>
      <c r="J59" s="451">
        <f ca="1">OFFSET(Values!AC$1096,$K59*30,0)</f>
        <v>9.237021984112322E-4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24.9</v>
      </c>
      <c r="F60" s="217">
        <f ca="1">IF(OFFSET(Values!AE$1096,$K60*30,0)="-","-",ROUND(OFFSET(Values!AE$1096,$K60*30,0),1))</f>
        <v>29.6</v>
      </c>
      <c r="G60" s="217">
        <f ca="1">IF(OFFSET(Values!AF$1096,$K60*30,0)="-","-",ROUND(OFFSET(Values!AF$1096,$K60*30,0),1))</f>
        <v>32.200000000000003</v>
      </c>
      <c r="H60" s="451">
        <f ca="1">OFFSET(Values!Y$1096,$K60*30,0)</f>
        <v>0.12574418185098321</v>
      </c>
      <c r="I60" s="451">
        <f ca="1">OFFSET(Values!AA$1096,$K60*30,0)</f>
        <v>1.6777918094894463E-2</v>
      </c>
      <c r="J60" s="451">
        <f ca="1">OFFSET(Values!AC$1096,$K60*30,0)</f>
        <v>5.4122316435143423E-4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25.4</v>
      </c>
      <c r="F61" s="217">
        <f ca="1">IF(OFFSET(Values!AE$1096,$K61*30,0)="-","-",ROUND(OFFSET(Values!AE$1096,$K61*30,0),1))</f>
        <v>29.7</v>
      </c>
      <c r="G61" s="217">
        <f ca="1">IF(OFFSET(Values!AF$1096,$K61*30,0)="-","-",ROUND(OFFSET(Values!AF$1096,$K61*30,0),1))</f>
        <v>32.6</v>
      </c>
      <c r="H61" s="451">
        <f ca="1">OFFSET(Values!Y$1096,$K61*30,0)</f>
        <v>0.13256484149855907</v>
      </c>
      <c r="I61" s="451">
        <f ca="1">OFFSET(Values!AA$1096,$K61*30,0)</f>
        <v>1.7110951008645531E-2</v>
      </c>
      <c r="J61" s="451">
        <f ca="1">OFFSET(Values!AC$1096,$K61*30,0)</f>
        <v>1.8011527377521613E-4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24.8</v>
      </c>
      <c r="F62" s="217">
        <f ca="1">IF(OFFSET(Values!AE$1096,$K62*30,0)="-","-",ROUND(OFFSET(Values!AE$1096,$K62*30,0),1))</f>
        <v>29.7</v>
      </c>
      <c r="G62" s="217">
        <f ca="1">IF(OFFSET(Values!AF$1096,$K62*30,0)="-","-",ROUND(OFFSET(Values!AF$1096,$K62*30,0),1))</f>
        <v>32.299999999999997</v>
      </c>
      <c r="H62" s="451">
        <f ca="1">OFFSET(Values!Y$1096,$K62*30,0)</f>
        <v>0.13146511190520971</v>
      </c>
      <c r="I62" s="451">
        <f ca="1">OFFSET(Values!AA$1096,$K62*30,0)</f>
        <v>1.6362610494639836E-2</v>
      </c>
      <c r="J62" s="451">
        <f ca="1">OFFSET(Values!AC$1096,$K62*30,0)</f>
        <v>3.761519653940192E-4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26.3</v>
      </c>
      <c r="F63" s="217">
        <f ca="1">IF(OFFSET(Values!AE$1096,$K63*30,0)="-","-",ROUND(OFFSET(Values!AE$1096,$K63*30,0),1))</f>
        <v>30.5</v>
      </c>
      <c r="G63" s="217">
        <f ca="1">IF(OFFSET(Values!AF$1096,$K63*30,0)="-","-",ROUND(OFFSET(Values!AF$1096,$K63*30,0),1))</f>
        <v>33.299999999999997</v>
      </c>
      <c r="H63" s="451">
        <f ca="1">OFFSET(Values!Y$1096,$K63*30,0)</f>
        <v>0.17731329262564585</v>
      </c>
      <c r="I63" s="451">
        <f ca="1">OFFSET(Values!AA$1096,$K63*30,0)</f>
        <v>2.3485204321277594E-2</v>
      </c>
      <c r="J63" s="451">
        <f ca="1">OFFSET(Values!AC$1096,$K63*30,0)</f>
        <v>0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26.6</v>
      </c>
      <c r="F64" s="217">
        <f ca="1">IF(OFFSET(Values!AE$1096,$K64*30,0)="-","-",ROUND(OFFSET(Values!AE$1096,$K64*30,0),1))</f>
        <v>30.6</v>
      </c>
      <c r="G64" s="217">
        <f ca="1">IF(OFFSET(Values!AF$1096,$K64*30,0)="-","-",ROUND(OFFSET(Values!AF$1096,$K64*30,0),1))</f>
        <v>33.799999999999997</v>
      </c>
      <c r="H64" s="451">
        <f ca="1">OFFSET(Values!Y$1096,$K64*30,0)</f>
        <v>0.18017775383786697</v>
      </c>
      <c r="I64" s="451">
        <f ca="1">OFFSET(Values!AA$1096,$K64*30,0)</f>
        <v>2.9625639644492323E-2</v>
      </c>
      <c r="J64" s="451">
        <f ca="1">OFFSET(Values!AC$1096,$K64*30,0)</f>
        <v>1.0772959870724481E-3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25</v>
      </c>
      <c r="F65" s="217">
        <f ca="1">IF(OFFSET(Values!AE$1096,$K65*30,0)="-","-",ROUND(OFFSET(Values!AE$1096,$K65*30,0),1))</f>
        <v>29.5</v>
      </c>
      <c r="G65" s="217">
        <f ca="1">IF(OFFSET(Values!AF$1096,$K65*30,0)="-","-",ROUND(OFFSET(Values!AF$1096,$K65*30,0),1))</f>
        <v>32.299999999999997</v>
      </c>
      <c r="H65" s="451">
        <f ca="1">OFFSET(Values!Y$1096,$K65*30,0)</f>
        <v>0.12497223661804986</v>
      </c>
      <c r="I65" s="451">
        <f ca="1">OFFSET(Values!AA$1096,$K65*30,0)</f>
        <v>1.66950470126601E-2</v>
      </c>
      <c r="J65" s="451">
        <f ca="1">OFFSET(Values!AC$1096,$K65*30,0)</f>
        <v>4.4421411120159905E-4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25.3</v>
      </c>
      <c r="F66" s="217">
        <f ca="1">IF(OFFSET(Values!AE$1096,$K66*30,0)="-","-",ROUND(OFFSET(Values!AE$1096,$K66*30,0),1))</f>
        <v>29.8</v>
      </c>
      <c r="G66" s="217">
        <f ca="1">IF(OFFSET(Values!AF$1096,$K66*30,0)="-","-",ROUND(OFFSET(Values!AF$1096,$K66*30,0),1))</f>
        <v>32.6</v>
      </c>
      <c r="H66" s="451">
        <f ca="1">OFFSET(Values!Y$1096,$K66*30,0)</f>
        <v>0.13720165785336574</v>
      </c>
      <c r="I66" s="451">
        <f ca="1">OFFSET(Values!AA$1096,$K66*30,0)</f>
        <v>1.8893811633557241E-2</v>
      </c>
      <c r="J66" s="451">
        <f ca="1">OFFSET(Values!AC$1096,$K66*30,0)</f>
        <v>4.5733885951121904E-4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24.1</v>
      </c>
      <c r="F67" s="217">
        <f ca="1">IF(OFFSET(Values!BJ$1096,$K67*30,0)="-","-",ROUND(OFFSET(Values!BJ$1096,$K67*30,0),1))</f>
        <v>28.7</v>
      </c>
      <c r="G67" s="217">
        <f ca="1">IF(OFFSET(Values!BK$1096,$K67*30,0)="-","-",ROUND(OFFSET(Values!BK$1096,$K67*30,0),1))</f>
        <v>31.6</v>
      </c>
      <c r="H67" s="451">
        <f ca="1">OFFSET(Values!BD$1096,$K67*30,0)</f>
        <v>9.1864969562811288E-2</v>
      </c>
      <c r="I67" s="451">
        <f ca="1">OFFSET(Values!BF$1096,$K67*30,0)</f>
        <v>1.3835085777531821E-2</v>
      </c>
      <c r="J67" s="451">
        <f ca="1">OFFSET(Values!BH$1096,$K67*30,0)</f>
        <v>0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24.6</v>
      </c>
      <c r="F68" s="217">
        <f ca="1">IF(OFFSET(Values!BJ$1096,$K68*30,0)="-","-",ROUND(OFFSET(Values!BJ$1096,$K68*30,0),1))</f>
        <v>29.2</v>
      </c>
      <c r="G68" s="217">
        <f ca="1">IF(OFFSET(Values!BK$1096,$K68*30,0)="-","-",ROUND(OFFSET(Values!BK$1096,$K68*30,0),1))</f>
        <v>32.200000000000003</v>
      </c>
      <c r="H68" s="451">
        <f ca="1">OFFSET(Values!BD$1096,$K68*30,0)</f>
        <v>0.11087756174461377</v>
      </c>
      <c r="I68" s="451">
        <f ca="1">OFFSET(Values!BF$1096,$K68*30,0)</f>
        <v>1.8654755648975303E-2</v>
      </c>
      <c r="J68" s="451">
        <f ca="1">OFFSET(Values!BH$1096,$K68*30,0)</f>
        <v>5.2548607461902258E-4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23.8</v>
      </c>
      <c r="F69" s="217">
        <f ca="1">IF(OFFSET(Values!BJ$1096,$K69*30,0)="-","-",ROUND(OFFSET(Values!BJ$1096,$K69*30,0),1))</f>
        <v>29</v>
      </c>
      <c r="G69" s="217">
        <f ca="1">IF(OFFSET(Values!BK$1096,$K69*30,0)="-","-",ROUND(OFFSET(Values!BK$1096,$K69*30,0),1))</f>
        <v>31.6</v>
      </c>
      <c r="H69" s="451">
        <f ca="1">OFFSET(Values!BD$1096,$K69*30,0)</f>
        <v>0.10038809831824062</v>
      </c>
      <c r="I69" s="451">
        <f ca="1">OFFSET(Values!BF$1096,$K69*30,0)</f>
        <v>1.2160413971539457E-2</v>
      </c>
      <c r="J69" s="451">
        <f ca="1">OFFSET(Values!BH$1096,$K69*30,0)</f>
        <v>7.7619663648124189E-4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24.8</v>
      </c>
      <c r="F70" s="217">
        <f ca="1">IF(OFFSET(Values!BJ$1096,$K70*30,0)="-","-",ROUND(OFFSET(Values!BJ$1096,$K70*30,0),1))</f>
        <v>29.2</v>
      </c>
      <c r="G70" s="217">
        <f ca="1">IF(OFFSET(Values!BK$1096,$K70*30,0)="-","-",ROUND(OFFSET(Values!BK$1096,$K70*30,0),1))</f>
        <v>32</v>
      </c>
      <c r="H70" s="451">
        <f ca="1">OFFSET(Values!BD$1096,$K70*30,0)</f>
        <v>0.10551989730423621</v>
      </c>
      <c r="I70" s="451">
        <f ca="1">OFFSET(Values!BF$1096,$K70*30,0)</f>
        <v>1.4120667522464698E-2</v>
      </c>
      <c r="J70" s="451">
        <f ca="1">OFFSET(Values!BH$1096,$K70*30,0)</f>
        <v>0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23.7</v>
      </c>
      <c r="F71" s="217">
        <f ca="1">IF(OFFSET(Values!BJ$1096,$K71*30,0)="-","-",ROUND(OFFSET(Values!BJ$1096,$K71*30,0),1))</f>
        <v>28.8</v>
      </c>
      <c r="G71" s="217">
        <f ca="1">IF(OFFSET(Values!BK$1096,$K71*30,0)="-","-",ROUND(OFFSET(Values!BK$1096,$K71*30,0),1))</f>
        <v>31.8</v>
      </c>
      <c r="H71" s="451">
        <f ca="1">OFFSET(Values!BD$1096,$K71*30,0)</f>
        <v>9.8755186721991697E-2</v>
      </c>
      <c r="I71" s="451">
        <f ca="1">OFFSET(Values!BF$1096,$K71*30,0)</f>
        <v>1.3831258644536652E-2</v>
      </c>
      <c r="J71" s="451">
        <f ca="1">OFFSET(Values!BH$1096,$K71*30,0)</f>
        <v>0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26.3</v>
      </c>
      <c r="F72" s="217">
        <f ca="1">IF(OFFSET(Values!BJ$1096,$K72*30,0)="-","-",ROUND(OFFSET(Values!BJ$1096,$K72*30,0),1))</f>
        <v>30.4</v>
      </c>
      <c r="G72" s="217">
        <f ca="1">IF(OFFSET(Values!BK$1096,$K72*30,0)="-","-",ROUND(OFFSET(Values!BK$1096,$K72*30,0),1))</f>
        <v>33.299999999999997</v>
      </c>
      <c r="H72" s="451">
        <f ca="1">OFFSET(Values!BD$1096,$K72*30,0)</f>
        <v>0.17654557042702357</v>
      </c>
      <c r="I72" s="451">
        <f ca="1">OFFSET(Values!BF$1096,$K72*30,0)</f>
        <v>2.8999362651370299E-2</v>
      </c>
      <c r="J72" s="451">
        <f ca="1">OFFSET(Values!BH$1096,$K72*30,0)</f>
        <v>1.5933715742511153E-3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26.3</v>
      </c>
      <c r="F73" s="217">
        <f ca="1">IF(OFFSET(Values!BJ$1096,$K73*30,0)="-","-",ROUND(OFFSET(Values!BJ$1096,$K73*30,0),1))</f>
        <v>30.2</v>
      </c>
      <c r="G73" s="217">
        <f ca="1">IF(OFFSET(Values!BK$1096,$K73*30,0)="-","-",ROUND(OFFSET(Values!BK$1096,$K73*30,0),1))</f>
        <v>33</v>
      </c>
      <c r="H73" s="451">
        <f ca="1">OFFSET(Values!BD$1096,$K73*30,0)</f>
        <v>0.16290726817042606</v>
      </c>
      <c r="I73" s="451">
        <f ca="1">OFFSET(Values!BF$1096,$K73*30,0)</f>
        <v>2.5375939849624059E-2</v>
      </c>
      <c r="J73" s="451">
        <f ca="1">OFFSET(Values!BH$1096,$K73*30,0)</f>
        <v>1.5664160401002505E-3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24.2</v>
      </c>
      <c r="F74" s="217">
        <f ca="1">IF(OFFSET(Values!BJ$1096,$K74*30,0)="-","-",ROUND(OFFSET(Values!BJ$1096,$K74*30,0),1))</f>
        <v>29</v>
      </c>
      <c r="G74" s="217">
        <f ca="1">IF(OFFSET(Values!BK$1096,$K74*30,0)="-","-",ROUND(OFFSET(Values!BK$1096,$K74*30,0),1))</f>
        <v>31.8</v>
      </c>
      <c r="H74" s="451">
        <f ca="1">OFFSET(Values!BD$1096,$K74*30,0)</f>
        <v>0.10162277201383345</v>
      </c>
      <c r="I74" s="451">
        <f ca="1">OFFSET(Values!BF$1096,$K74*30,0)</f>
        <v>1.452513966480447E-2</v>
      </c>
      <c r="J74" s="451">
        <f ca="1">OFFSET(Values!BH$1096,$K74*30,0)</f>
        <v>2.6602819898909286E-4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24.7</v>
      </c>
      <c r="F75" s="217">
        <f ca="1">IF(OFFSET(Values!BJ$1096,$K75*30,0)="-","-",ROUND(OFFSET(Values!BJ$1096,$K75*30,0),1))</f>
        <v>29.4</v>
      </c>
      <c r="G75" s="217">
        <f ca="1">IF(OFFSET(Values!BK$1096,$K75*30,0)="-","-",ROUND(OFFSET(Values!BK$1096,$K75*30,0),1))</f>
        <v>32.200000000000003</v>
      </c>
      <c r="H75" s="451">
        <f ca="1">OFFSET(Values!BD$1096,$K75*30,0)</f>
        <v>0.11876616915422888</v>
      </c>
      <c r="I75" s="451">
        <f ca="1">OFFSET(Values!BF$1096,$K75*30,0)</f>
        <v>1.7711442786069651E-2</v>
      </c>
      <c r="J75" s="451">
        <f ca="1">OFFSET(Values!BH$1096,$K75*30,0)</f>
        <v>5.9701492537313423E-4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24.6</v>
      </c>
      <c r="F76" s="452">
        <f ca="1">IF(OFFSET(Values!CO$1096,$K76*30,0)="-","-",ROUND(OFFSET(Values!CO$1096,$K76*30,0),1))</f>
        <v>29.1</v>
      </c>
      <c r="G76" s="452">
        <f ca="1">IF(OFFSET(Values!CP$1096,$K76*30,0)="-","-",ROUND(OFFSET(Values!CP$1096,$K76*30,0),1))</f>
        <v>31.9</v>
      </c>
      <c r="H76" s="451">
        <f ca="1">OFFSET(Values!CI$1096,$K76*30,0)</f>
        <v>0.10257866636373963</v>
      </c>
      <c r="I76" s="451">
        <f ca="1">OFFSET(Values!CK$1096,$K76*30,0)</f>
        <v>1.5335681017834829E-2</v>
      </c>
      <c r="J76" s="451">
        <f ca="1">OFFSET(Values!CM$1096,$K76*30,0)</f>
        <v>1.1359763716914689E-4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24.7</v>
      </c>
      <c r="F77" s="452">
        <f ca="1">IF(OFFSET(Values!CO$1096,$K77*30,0)="-","-",ROUND(OFFSET(Values!CO$1096,$K77*30,0),1))</f>
        <v>29.4</v>
      </c>
      <c r="G77" s="452">
        <f ca="1">IF(OFFSET(Values!CP$1096,$K77*30,0)="-","-",ROUND(OFFSET(Values!CP$1096,$K77*30,0),1))</f>
        <v>32.200000000000003</v>
      </c>
      <c r="H77" s="451">
        <f ca="1">OFFSET(Values!CI$1096,$K77*30,0)</f>
        <v>0.11877643996095021</v>
      </c>
      <c r="I77" s="451">
        <f ca="1">OFFSET(Values!CK$1096,$K77*30,0)</f>
        <v>1.7572404816140579E-2</v>
      </c>
      <c r="J77" s="451">
        <f ca="1">OFFSET(Values!CM$1096,$K77*30,0)</f>
        <v>7.5930144267274111E-4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24.5</v>
      </c>
      <c r="F78" s="452">
        <f ca="1">IF(OFFSET(Values!CO$1096,$K78*30,0)="-","-",ROUND(OFFSET(Values!CO$1096,$K78*30,0),1))</f>
        <v>29.3</v>
      </c>
      <c r="G78" s="452">
        <f ca="1">IF(OFFSET(Values!CP$1096,$K78*30,0)="-","-",ROUND(OFFSET(Values!CP$1096,$K78*30,0),1))</f>
        <v>32</v>
      </c>
      <c r="H78" s="451">
        <f ca="1">OFFSET(Values!CI$1096,$K78*30,0)</f>
        <v>0.11532738095238096</v>
      </c>
      <c r="I78" s="451">
        <f ca="1">OFFSET(Values!CK$1096,$K78*30,0)</f>
        <v>1.488095238095238E-2</v>
      </c>
      <c r="J78" s="451">
        <f ca="1">OFFSET(Values!CM$1096,$K78*30,0)</f>
        <v>6.3775510204081628E-4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25.2</v>
      </c>
      <c r="F79" s="452">
        <f ca="1">IF(OFFSET(Values!CO$1096,$K79*30,0)="-","-",ROUND(OFFSET(Values!CO$1096,$K79*30,0),1))</f>
        <v>29.5</v>
      </c>
      <c r="G79" s="452">
        <f ca="1">IF(OFFSET(Values!CP$1096,$K79*30,0)="-","-",ROUND(OFFSET(Values!CP$1096,$K79*30,0),1))</f>
        <v>32.4</v>
      </c>
      <c r="H79" s="451">
        <f ca="1">OFFSET(Values!CI$1096,$K79*30,0)</f>
        <v>0.12141420556790515</v>
      </c>
      <c r="I79" s="451">
        <f ca="1">OFFSET(Values!CK$1096,$K79*30,0)</f>
        <v>1.5878056525881232E-2</v>
      </c>
      <c r="J79" s="451">
        <f ca="1">OFFSET(Values!CM$1096,$K79*30,0)</f>
        <v>1.0585371017254155E-4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24.4</v>
      </c>
      <c r="F80" s="452">
        <f ca="1">IF(OFFSET(Values!CO$1096,$K80*30,0)="-","-",ROUND(OFFSET(Values!CO$1096,$K80*30,0),1))</f>
        <v>29.3</v>
      </c>
      <c r="G80" s="452">
        <f ca="1">IF(OFFSET(Values!CP$1096,$K80*30,0)="-","-",ROUND(OFFSET(Values!CP$1096,$K80*30,0),1))</f>
        <v>32.1</v>
      </c>
      <c r="H80" s="451">
        <f ca="1">OFFSET(Values!CI$1096,$K80*30,0)</f>
        <v>0.11822660098522167</v>
      </c>
      <c r="I80" s="451">
        <f ca="1">OFFSET(Values!CK$1096,$K80*30,0)</f>
        <v>1.5338110165696372E-2</v>
      </c>
      <c r="J80" s="451">
        <f ca="1">OFFSET(Values!CM$1096,$K80*30,0)</f>
        <v>2.2391401701746529E-4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26.3</v>
      </c>
      <c r="F81" s="452">
        <f ca="1">IF(OFFSET(Values!CO$1096,$K81*30,0)="-","-",ROUND(OFFSET(Values!CO$1096,$K81*30,0),1))</f>
        <v>30.4</v>
      </c>
      <c r="G81" s="452">
        <f ca="1">IF(OFFSET(Values!CP$1096,$K81*30,0)="-","-",ROUND(OFFSET(Values!CP$1096,$K81*30,0),1))</f>
        <v>33.299999999999997</v>
      </c>
      <c r="H81" s="451">
        <f ca="1">OFFSET(Values!CI$1096,$K81*30,0)</f>
        <v>0.17698756084369929</v>
      </c>
      <c r="I81" s="451">
        <f ca="1">OFFSET(Values!CK$1096,$K81*30,0)</f>
        <v>2.5824770146024877E-2</v>
      </c>
      <c r="J81" s="451">
        <f ca="1">OFFSET(Values!CM$1096,$K81*30,0)</f>
        <v>6.7604110329908061E-4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26.5</v>
      </c>
      <c r="F82" s="452">
        <f ca="1">IF(OFFSET(Values!CO$1096,$K82*30,0)="-","-",ROUND(OFFSET(Values!CO$1096,$K82*30,0),1))</f>
        <v>30.4</v>
      </c>
      <c r="G82" s="452">
        <f ca="1">IF(OFFSET(Values!CP$1096,$K82*30,0)="-","-",ROUND(OFFSET(Values!CP$1096,$K82*30,0),1))</f>
        <v>33.4</v>
      </c>
      <c r="H82" s="451">
        <f ca="1">OFFSET(Values!CI$1096,$K82*30,0)</f>
        <v>0.1721940622737147</v>
      </c>
      <c r="I82" s="451">
        <f ca="1">OFFSET(Values!CK$1096,$K82*30,0)</f>
        <v>2.7661115133960898E-2</v>
      </c>
      <c r="J82" s="451">
        <f ca="1">OFFSET(Values!CM$1096,$K82*30,0)</f>
        <v>1.3034033309196234E-3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24.7</v>
      </c>
      <c r="F83" s="452">
        <f ca="1">IF(OFFSET(Values!CO$1096,$K83*30,0)="-","-",ROUND(OFFSET(Values!CO$1096,$K83*30,0),1))</f>
        <v>29.3</v>
      </c>
      <c r="G83" s="452">
        <f ca="1">IF(OFFSET(Values!CP$1096,$K83*30,0)="-","-",ROUND(OFFSET(Values!CP$1096,$K83*30,0),1))</f>
        <v>32.1</v>
      </c>
      <c r="H83" s="451">
        <f ca="1">OFFSET(Values!CI$1096,$K83*30,0)</f>
        <v>0.11539217184396076</v>
      </c>
      <c r="I83" s="451">
        <f ca="1">OFFSET(Values!CK$1096,$K83*30,0)</f>
        <v>1.580475452422013E-2</v>
      </c>
      <c r="J83" s="451">
        <f ca="1">OFFSET(Values!CM$1096,$K83*30,0)</f>
        <v>3.7110611451898089E-4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25.1</v>
      </c>
      <c r="F84" s="452">
        <f ca="1">IF(OFFSET(Values!CO$1096,$K84*30,0)="-","-",ROUND(OFFSET(Values!CO$1096,$K84*30,0),1))</f>
        <v>29.6</v>
      </c>
      <c r="G84" s="452">
        <f ca="1">IF(OFFSET(Values!CP$1096,$K84*30,0)="-","-",ROUND(OFFSET(Values!CP$1096,$K84*30,0),1))</f>
        <v>32.5</v>
      </c>
      <c r="H84" s="451">
        <f ca="1">OFFSET(Values!CI$1096,$K84*30,0)</f>
        <v>0.12949592413907834</v>
      </c>
      <c r="I84" s="451">
        <f ca="1">OFFSET(Values!CK$1096,$K84*30,0)</f>
        <v>1.8399600731991352E-2</v>
      </c>
      <c r="J84" s="451">
        <f ca="1">OFFSET(Values!CM$1096,$K84*30,0)</f>
        <v>5.1572117784062549E-4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A12" sqref="A12"/>
      <selection pane="topRight" activeCell="C12" sqref="A1:XFD1048576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504" t="s">
        <v>53</v>
      </c>
      <c r="D9" s="505"/>
      <c r="E9" s="505"/>
      <c r="F9" s="505"/>
      <c r="G9" s="505"/>
      <c r="H9" s="505"/>
      <c r="I9" s="505"/>
      <c r="J9" s="505"/>
      <c r="K9" s="506"/>
      <c r="M9" s="504" t="s">
        <v>54</v>
      </c>
      <c r="N9" s="505"/>
      <c r="O9" s="505"/>
      <c r="P9" s="505"/>
      <c r="Q9" s="505"/>
      <c r="R9" s="505"/>
      <c r="S9" s="505"/>
      <c r="T9" s="505"/>
      <c r="U9" s="506"/>
      <c r="W9" s="504" t="s">
        <v>84</v>
      </c>
      <c r="X9" s="505"/>
      <c r="Y9" s="505"/>
      <c r="Z9" s="505"/>
      <c r="AA9" s="505"/>
      <c r="AB9" s="505"/>
      <c r="AC9" s="505"/>
      <c r="AD9" s="505"/>
      <c r="AE9" s="506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9</v>
      </c>
      <c r="D11" s="172">
        <v>6</v>
      </c>
      <c r="E11" s="172">
        <v>12</v>
      </c>
      <c r="F11" s="172">
        <v>10</v>
      </c>
      <c r="G11" s="172">
        <v>7</v>
      </c>
      <c r="H11" s="172">
        <v>7</v>
      </c>
      <c r="I11" s="173">
        <v>13</v>
      </c>
      <c r="J11" s="21">
        <v>8.8000000000000007</v>
      </c>
      <c r="K11" s="21">
        <v>9.1428571428571423</v>
      </c>
      <c r="M11" s="171">
        <v>3</v>
      </c>
      <c r="N11" s="172">
        <v>5</v>
      </c>
      <c r="O11" s="172">
        <v>11</v>
      </c>
      <c r="P11" s="172">
        <v>3</v>
      </c>
      <c r="Q11" s="172">
        <v>7</v>
      </c>
      <c r="R11" s="172">
        <v>5</v>
      </c>
      <c r="S11" s="173">
        <v>13</v>
      </c>
      <c r="T11" s="21">
        <v>5.8</v>
      </c>
      <c r="U11" s="21">
        <v>6.7142857142857144</v>
      </c>
      <c r="W11" s="171">
        <v>12</v>
      </c>
      <c r="X11" s="172">
        <v>11</v>
      </c>
      <c r="Y11" s="172">
        <v>23</v>
      </c>
      <c r="Z11" s="172">
        <v>13</v>
      </c>
      <c r="AA11" s="172">
        <v>14</v>
      </c>
      <c r="AB11" s="172">
        <v>12</v>
      </c>
      <c r="AC11" s="173">
        <v>26</v>
      </c>
      <c r="AD11" s="100">
        <v>14.6</v>
      </c>
      <c r="AE11" s="21">
        <v>15.857142857142858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8</v>
      </c>
      <c r="D12" s="178">
        <v>5</v>
      </c>
      <c r="E12" s="178">
        <v>11</v>
      </c>
      <c r="F12" s="178">
        <v>5</v>
      </c>
      <c r="G12" s="178">
        <v>8</v>
      </c>
      <c r="H12" s="178">
        <v>12</v>
      </c>
      <c r="I12" s="179">
        <v>10</v>
      </c>
      <c r="J12" s="21">
        <v>7.4</v>
      </c>
      <c r="K12" s="21">
        <v>8.4285714285714288</v>
      </c>
      <c r="M12" s="177">
        <v>3</v>
      </c>
      <c r="N12" s="178">
        <v>2</v>
      </c>
      <c r="O12" s="178">
        <v>7</v>
      </c>
      <c r="P12" s="178">
        <v>5</v>
      </c>
      <c r="Q12" s="178">
        <v>4</v>
      </c>
      <c r="R12" s="178">
        <v>4</v>
      </c>
      <c r="S12" s="179">
        <v>11</v>
      </c>
      <c r="T12" s="21">
        <v>4.2</v>
      </c>
      <c r="U12" s="21">
        <v>5.1428571428571432</v>
      </c>
      <c r="W12" s="177">
        <v>11</v>
      </c>
      <c r="X12" s="178">
        <v>7</v>
      </c>
      <c r="Y12" s="178">
        <v>18</v>
      </c>
      <c r="Z12" s="178">
        <v>10</v>
      </c>
      <c r="AA12" s="178">
        <v>12</v>
      </c>
      <c r="AB12" s="178">
        <v>16</v>
      </c>
      <c r="AC12" s="179">
        <v>21</v>
      </c>
      <c r="AD12" s="21">
        <v>11.6</v>
      </c>
      <c r="AE12" s="21">
        <v>13.571428571428571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7</v>
      </c>
      <c r="D13" s="178">
        <v>7</v>
      </c>
      <c r="E13" s="178">
        <v>8</v>
      </c>
      <c r="F13" s="178">
        <v>4</v>
      </c>
      <c r="G13" s="178">
        <v>13</v>
      </c>
      <c r="H13" s="178">
        <v>7</v>
      </c>
      <c r="I13" s="179">
        <v>13</v>
      </c>
      <c r="J13" s="21">
        <v>7.8</v>
      </c>
      <c r="K13" s="21">
        <v>8.4285714285714288</v>
      </c>
      <c r="M13" s="177">
        <v>4</v>
      </c>
      <c r="N13" s="178">
        <v>1</v>
      </c>
      <c r="O13" s="178">
        <v>0</v>
      </c>
      <c r="P13" s="178">
        <v>5</v>
      </c>
      <c r="Q13" s="178">
        <v>9</v>
      </c>
      <c r="R13" s="178">
        <v>5</v>
      </c>
      <c r="S13" s="179">
        <v>4</v>
      </c>
      <c r="T13" s="21">
        <v>3.8</v>
      </c>
      <c r="U13" s="21">
        <v>4</v>
      </c>
      <c r="W13" s="177">
        <v>11</v>
      </c>
      <c r="X13" s="178">
        <v>8</v>
      </c>
      <c r="Y13" s="178">
        <v>8</v>
      </c>
      <c r="Z13" s="178">
        <v>9</v>
      </c>
      <c r="AA13" s="178">
        <v>22</v>
      </c>
      <c r="AB13" s="178">
        <v>12</v>
      </c>
      <c r="AC13" s="179">
        <v>17</v>
      </c>
      <c r="AD13" s="21">
        <v>11.6</v>
      </c>
      <c r="AE13" s="21">
        <v>12.428571428571429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2</v>
      </c>
      <c r="D14" s="178">
        <v>5</v>
      </c>
      <c r="E14" s="178">
        <v>5</v>
      </c>
      <c r="F14" s="178">
        <v>7</v>
      </c>
      <c r="G14" s="178">
        <v>11</v>
      </c>
      <c r="H14" s="178">
        <v>7</v>
      </c>
      <c r="I14" s="179">
        <v>5</v>
      </c>
      <c r="J14" s="21">
        <v>6</v>
      </c>
      <c r="K14" s="21">
        <v>6</v>
      </c>
      <c r="M14" s="177">
        <v>3</v>
      </c>
      <c r="N14" s="178">
        <v>2</v>
      </c>
      <c r="O14" s="178">
        <v>3</v>
      </c>
      <c r="P14" s="178">
        <v>8</v>
      </c>
      <c r="Q14" s="178">
        <v>6</v>
      </c>
      <c r="R14" s="178">
        <v>6</v>
      </c>
      <c r="S14" s="179">
        <v>9</v>
      </c>
      <c r="T14" s="21">
        <v>4.4000000000000004</v>
      </c>
      <c r="U14" s="21">
        <v>5.2857142857142856</v>
      </c>
      <c r="W14" s="177">
        <v>5</v>
      </c>
      <c r="X14" s="178">
        <v>7</v>
      </c>
      <c r="Y14" s="178">
        <v>8</v>
      </c>
      <c r="Z14" s="178">
        <v>15</v>
      </c>
      <c r="AA14" s="178">
        <v>17</v>
      </c>
      <c r="AB14" s="178">
        <v>13</v>
      </c>
      <c r="AC14" s="179">
        <v>14</v>
      </c>
      <c r="AD14" s="21">
        <v>10.4</v>
      </c>
      <c r="AE14" s="316">
        <v>11.285714285714286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3</v>
      </c>
      <c r="D15" s="178">
        <v>3</v>
      </c>
      <c r="E15" s="178">
        <v>2</v>
      </c>
      <c r="F15" s="178">
        <v>9</v>
      </c>
      <c r="G15" s="178">
        <v>12</v>
      </c>
      <c r="H15" s="178">
        <v>12</v>
      </c>
      <c r="I15" s="179">
        <v>10</v>
      </c>
      <c r="J15" s="21">
        <v>5.8</v>
      </c>
      <c r="K15" s="21">
        <v>7.2857142857142856</v>
      </c>
      <c r="M15" s="177">
        <v>1</v>
      </c>
      <c r="N15" s="178">
        <v>3</v>
      </c>
      <c r="O15" s="178">
        <v>3</v>
      </c>
      <c r="P15" s="178">
        <v>8</v>
      </c>
      <c r="Q15" s="178">
        <v>4</v>
      </c>
      <c r="R15" s="178">
        <v>6</v>
      </c>
      <c r="S15" s="179">
        <v>4</v>
      </c>
      <c r="T15" s="21">
        <v>3.8</v>
      </c>
      <c r="U15" s="21">
        <v>4.1428571428571432</v>
      </c>
      <c r="W15" s="177">
        <v>4</v>
      </c>
      <c r="X15" s="178">
        <v>6</v>
      </c>
      <c r="Y15" s="178">
        <v>5</v>
      </c>
      <c r="Z15" s="178">
        <v>17</v>
      </c>
      <c r="AA15" s="178">
        <v>16</v>
      </c>
      <c r="AB15" s="178">
        <v>18</v>
      </c>
      <c r="AC15" s="179">
        <v>14</v>
      </c>
      <c r="AD15" s="21">
        <v>9.6</v>
      </c>
      <c r="AE15" s="21">
        <v>11.428571428571429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9</v>
      </c>
      <c r="D16" s="178">
        <v>7</v>
      </c>
      <c r="E16" s="178">
        <v>8</v>
      </c>
      <c r="F16" s="178">
        <v>9</v>
      </c>
      <c r="G16" s="178">
        <v>5</v>
      </c>
      <c r="H16" s="178">
        <v>10</v>
      </c>
      <c r="I16" s="179">
        <v>10</v>
      </c>
      <c r="J16" s="21">
        <v>7.6</v>
      </c>
      <c r="K16" s="21">
        <v>8.2857142857142865</v>
      </c>
      <c r="M16" s="177">
        <v>4</v>
      </c>
      <c r="N16" s="178">
        <v>4</v>
      </c>
      <c r="O16" s="178">
        <v>8</v>
      </c>
      <c r="P16" s="178">
        <v>5</v>
      </c>
      <c r="Q16" s="178">
        <v>6</v>
      </c>
      <c r="R16" s="178">
        <v>6</v>
      </c>
      <c r="S16" s="179">
        <v>5</v>
      </c>
      <c r="T16" s="21">
        <v>5.4</v>
      </c>
      <c r="U16" s="21">
        <v>5.4285714285714288</v>
      </c>
      <c r="W16" s="177">
        <v>13</v>
      </c>
      <c r="X16" s="178">
        <v>11</v>
      </c>
      <c r="Y16" s="178">
        <v>16</v>
      </c>
      <c r="Z16" s="178">
        <v>14</v>
      </c>
      <c r="AA16" s="178">
        <v>11</v>
      </c>
      <c r="AB16" s="178">
        <v>16</v>
      </c>
      <c r="AC16" s="179">
        <v>15</v>
      </c>
      <c r="AD16" s="21">
        <v>13</v>
      </c>
      <c r="AE16" s="21">
        <v>13.714285714285714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6</v>
      </c>
      <c r="D17" s="178">
        <v>3</v>
      </c>
      <c r="E17" s="178">
        <v>2</v>
      </c>
      <c r="F17" s="178">
        <v>7</v>
      </c>
      <c r="G17" s="178">
        <v>6</v>
      </c>
      <c r="H17" s="178">
        <v>11</v>
      </c>
      <c r="I17" s="179">
        <v>6</v>
      </c>
      <c r="J17" s="21">
        <v>4.8</v>
      </c>
      <c r="K17" s="21">
        <v>5.8571428571428568</v>
      </c>
      <c r="M17" s="177">
        <v>3</v>
      </c>
      <c r="N17" s="178">
        <v>5</v>
      </c>
      <c r="O17" s="178">
        <v>4</v>
      </c>
      <c r="P17" s="178">
        <v>5</v>
      </c>
      <c r="Q17" s="178">
        <v>2</v>
      </c>
      <c r="R17" s="178">
        <v>5</v>
      </c>
      <c r="S17" s="179">
        <v>5</v>
      </c>
      <c r="T17" s="21">
        <v>3.8</v>
      </c>
      <c r="U17" s="21">
        <v>4.1428571428571432</v>
      </c>
      <c r="W17" s="177">
        <v>9</v>
      </c>
      <c r="X17" s="178">
        <v>8</v>
      </c>
      <c r="Y17" s="178">
        <v>6</v>
      </c>
      <c r="Z17" s="178">
        <v>12</v>
      </c>
      <c r="AA17" s="178">
        <v>8</v>
      </c>
      <c r="AB17" s="178">
        <v>16</v>
      </c>
      <c r="AC17" s="179">
        <v>11</v>
      </c>
      <c r="AD17" s="21">
        <v>8.6</v>
      </c>
      <c r="AE17" s="21">
        <v>10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4</v>
      </c>
      <c r="D18" s="178">
        <v>9</v>
      </c>
      <c r="E18" s="178">
        <v>4</v>
      </c>
      <c r="F18" s="178">
        <v>7</v>
      </c>
      <c r="G18" s="178">
        <v>5</v>
      </c>
      <c r="H18" s="178">
        <v>5</v>
      </c>
      <c r="I18" s="179">
        <v>7</v>
      </c>
      <c r="J18" s="21">
        <v>5.8</v>
      </c>
      <c r="K18" s="21">
        <v>5.8571428571428568</v>
      </c>
      <c r="M18" s="177">
        <v>5</v>
      </c>
      <c r="N18" s="178">
        <v>2</v>
      </c>
      <c r="O18" s="178">
        <v>3</v>
      </c>
      <c r="P18" s="178">
        <v>7</v>
      </c>
      <c r="Q18" s="178">
        <v>1</v>
      </c>
      <c r="R18" s="178">
        <v>4</v>
      </c>
      <c r="S18" s="179">
        <v>5</v>
      </c>
      <c r="T18" s="21">
        <v>3.6</v>
      </c>
      <c r="U18" s="21">
        <v>3.8571428571428572</v>
      </c>
      <c r="W18" s="177">
        <v>9</v>
      </c>
      <c r="X18" s="178">
        <v>11</v>
      </c>
      <c r="Y18" s="178">
        <v>7</v>
      </c>
      <c r="Z18" s="178">
        <v>14</v>
      </c>
      <c r="AA18" s="178">
        <v>6</v>
      </c>
      <c r="AB18" s="178">
        <v>9</v>
      </c>
      <c r="AC18" s="179">
        <v>12</v>
      </c>
      <c r="AD18" s="21">
        <v>9.4</v>
      </c>
      <c r="AE18" s="21">
        <v>9.7142857142857135</v>
      </c>
      <c r="AF18" s="318"/>
      <c r="AG18" s="319"/>
    </row>
    <row r="19" spans="1:40" x14ac:dyDescent="0.25">
      <c r="A19" s="234"/>
      <c r="B19" s="311">
        <v>8.3333000000000004E-2</v>
      </c>
      <c r="C19" s="177">
        <v>4</v>
      </c>
      <c r="D19" s="178">
        <v>4</v>
      </c>
      <c r="E19" s="178">
        <v>8</v>
      </c>
      <c r="F19" s="178">
        <v>4</v>
      </c>
      <c r="G19" s="178">
        <v>6</v>
      </c>
      <c r="H19" s="178">
        <v>6</v>
      </c>
      <c r="I19" s="179">
        <v>9</v>
      </c>
      <c r="J19" s="21">
        <v>5.2</v>
      </c>
      <c r="K19" s="21">
        <v>5.8571428571428568</v>
      </c>
      <c r="M19" s="177">
        <v>3</v>
      </c>
      <c r="N19" s="178">
        <v>2</v>
      </c>
      <c r="O19" s="178">
        <v>5</v>
      </c>
      <c r="P19" s="178">
        <v>4</v>
      </c>
      <c r="Q19" s="178">
        <v>3</v>
      </c>
      <c r="R19" s="178">
        <v>1</v>
      </c>
      <c r="S19" s="179">
        <v>5</v>
      </c>
      <c r="T19" s="21">
        <v>3.4</v>
      </c>
      <c r="U19" s="21">
        <v>3.2857142857142856</v>
      </c>
      <c r="W19" s="177">
        <v>7</v>
      </c>
      <c r="X19" s="178">
        <v>6</v>
      </c>
      <c r="Y19" s="178">
        <v>13</v>
      </c>
      <c r="Z19" s="178">
        <v>8</v>
      </c>
      <c r="AA19" s="178">
        <v>9</v>
      </c>
      <c r="AB19" s="178">
        <v>7</v>
      </c>
      <c r="AC19" s="179">
        <v>14</v>
      </c>
      <c r="AD19" s="21">
        <v>8.6</v>
      </c>
      <c r="AE19" s="21">
        <v>9.1428571428571423</v>
      </c>
      <c r="AF19" s="318"/>
      <c r="AG19" s="319"/>
    </row>
    <row r="20" spans="1:40" x14ac:dyDescent="0.25">
      <c r="A20" s="234"/>
      <c r="B20" s="311">
        <v>9.375E-2</v>
      </c>
      <c r="C20" s="177">
        <v>3</v>
      </c>
      <c r="D20" s="178">
        <v>8</v>
      </c>
      <c r="E20" s="178">
        <v>2</v>
      </c>
      <c r="F20" s="178">
        <v>4</v>
      </c>
      <c r="G20" s="178">
        <v>5</v>
      </c>
      <c r="H20" s="178">
        <v>6</v>
      </c>
      <c r="I20" s="179">
        <v>1</v>
      </c>
      <c r="J20" s="21">
        <v>4.4000000000000004</v>
      </c>
      <c r="K20" s="21">
        <v>4.1428571428571432</v>
      </c>
      <c r="M20" s="177">
        <v>3</v>
      </c>
      <c r="N20" s="178">
        <v>6</v>
      </c>
      <c r="O20" s="178">
        <v>6</v>
      </c>
      <c r="P20" s="178">
        <v>3</v>
      </c>
      <c r="Q20" s="178">
        <v>2</v>
      </c>
      <c r="R20" s="178">
        <v>5</v>
      </c>
      <c r="S20" s="179">
        <v>2</v>
      </c>
      <c r="T20" s="21">
        <v>4</v>
      </c>
      <c r="U20" s="21">
        <v>3.8571428571428572</v>
      </c>
      <c r="W20" s="177">
        <v>6</v>
      </c>
      <c r="X20" s="178">
        <v>14</v>
      </c>
      <c r="Y20" s="178">
        <v>8</v>
      </c>
      <c r="Z20" s="178">
        <v>7</v>
      </c>
      <c r="AA20" s="178">
        <v>7</v>
      </c>
      <c r="AB20" s="178">
        <v>11</v>
      </c>
      <c r="AC20" s="179">
        <v>3</v>
      </c>
      <c r="AD20" s="21">
        <v>8.4</v>
      </c>
      <c r="AE20" s="21">
        <v>8</v>
      </c>
      <c r="AF20" s="318"/>
      <c r="AG20" s="319"/>
    </row>
    <row r="21" spans="1:40" x14ac:dyDescent="0.25">
      <c r="A21" s="234"/>
      <c r="B21" s="311">
        <v>0.104167</v>
      </c>
      <c r="C21" s="177">
        <v>1</v>
      </c>
      <c r="D21" s="178">
        <v>4</v>
      </c>
      <c r="E21" s="178">
        <v>6</v>
      </c>
      <c r="F21" s="178">
        <v>4</v>
      </c>
      <c r="G21" s="178">
        <v>6</v>
      </c>
      <c r="H21" s="178">
        <v>5</v>
      </c>
      <c r="I21" s="179">
        <v>7</v>
      </c>
      <c r="J21" s="21">
        <v>4.2</v>
      </c>
      <c r="K21" s="21">
        <v>4.7142857142857144</v>
      </c>
      <c r="M21" s="177">
        <v>1</v>
      </c>
      <c r="N21" s="178">
        <v>7</v>
      </c>
      <c r="O21" s="178">
        <v>2</v>
      </c>
      <c r="P21" s="178">
        <v>2</v>
      </c>
      <c r="Q21" s="178">
        <v>11</v>
      </c>
      <c r="R21" s="178">
        <v>4</v>
      </c>
      <c r="S21" s="179">
        <v>4</v>
      </c>
      <c r="T21" s="21">
        <v>4.5999999999999996</v>
      </c>
      <c r="U21" s="21">
        <v>4.4285714285714288</v>
      </c>
      <c r="W21" s="177">
        <v>2</v>
      </c>
      <c r="X21" s="178">
        <v>11</v>
      </c>
      <c r="Y21" s="178">
        <v>8</v>
      </c>
      <c r="Z21" s="178">
        <v>6</v>
      </c>
      <c r="AA21" s="178">
        <v>17</v>
      </c>
      <c r="AB21" s="178">
        <v>9</v>
      </c>
      <c r="AC21" s="179">
        <v>11</v>
      </c>
      <c r="AD21" s="21">
        <v>8.8000000000000007</v>
      </c>
      <c r="AE21" s="21">
        <v>9.1428571428571423</v>
      </c>
      <c r="AF21" s="318"/>
      <c r="AG21" s="319"/>
    </row>
    <row r="22" spans="1:40" x14ac:dyDescent="0.25">
      <c r="A22" s="234"/>
      <c r="B22" s="311">
        <v>0.114583</v>
      </c>
      <c r="C22" s="177">
        <v>1</v>
      </c>
      <c r="D22" s="178">
        <v>6</v>
      </c>
      <c r="E22" s="178">
        <v>6</v>
      </c>
      <c r="F22" s="178">
        <v>7</v>
      </c>
      <c r="G22" s="178">
        <v>4</v>
      </c>
      <c r="H22" s="178">
        <v>7</v>
      </c>
      <c r="I22" s="179">
        <v>4</v>
      </c>
      <c r="J22" s="21">
        <v>4.8</v>
      </c>
      <c r="K22" s="21">
        <v>5</v>
      </c>
      <c r="M22" s="177">
        <v>1</v>
      </c>
      <c r="N22" s="178">
        <v>3</v>
      </c>
      <c r="O22" s="178">
        <v>2</v>
      </c>
      <c r="P22" s="178">
        <v>3</v>
      </c>
      <c r="Q22" s="178">
        <v>4</v>
      </c>
      <c r="R22" s="178">
        <v>3</v>
      </c>
      <c r="S22" s="179">
        <v>3</v>
      </c>
      <c r="T22" s="21">
        <v>2.6</v>
      </c>
      <c r="U22" s="21">
        <v>2.7142857142857144</v>
      </c>
      <c r="W22" s="177">
        <v>2</v>
      </c>
      <c r="X22" s="178">
        <v>9</v>
      </c>
      <c r="Y22" s="178">
        <v>8</v>
      </c>
      <c r="Z22" s="178">
        <v>10</v>
      </c>
      <c r="AA22" s="178">
        <v>8</v>
      </c>
      <c r="AB22" s="178">
        <v>10</v>
      </c>
      <c r="AC22" s="179">
        <v>7</v>
      </c>
      <c r="AD22" s="21">
        <v>7.4</v>
      </c>
      <c r="AE22" s="21">
        <v>7.7142857142857144</v>
      </c>
      <c r="AF22" s="318"/>
      <c r="AG22" s="319"/>
    </row>
    <row r="23" spans="1:40" x14ac:dyDescent="0.25">
      <c r="A23" s="234"/>
      <c r="B23" s="311">
        <v>0.125</v>
      </c>
      <c r="C23" s="177">
        <v>4</v>
      </c>
      <c r="D23" s="178">
        <v>3</v>
      </c>
      <c r="E23" s="178">
        <v>7</v>
      </c>
      <c r="F23" s="178">
        <v>7</v>
      </c>
      <c r="G23" s="178">
        <v>6</v>
      </c>
      <c r="H23" s="178">
        <v>4</v>
      </c>
      <c r="I23" s="179">
        <v>2</v>
      </c>
      <c r="J23" s="21">
        <v>5.4</v>
      </c>
      <c r="K23" s="21">
        <v>4.7142857142857144</v>
      </c>
      <c r="M23" s="177">
        <v>1</v>
      </c>
      <c r="N23" s="178">
        <v>6</v>
      </c>
      <c r="O23" s="178">
        <v>8</v>
      </c>
      <c r="P23" s="178">
        <v>10</v>
      </c>
      <c r="Q23" s="178">
        <v>2</v>
      </c>
      <c r="R23" s="178">
        <v>1</v>
      </c>
      <c r="S23" s="179">
        <v>4</v>
      </c>
      <c r="T23" s="21">
        <v>5.4</v>
      </c>
      <c r="U23" s="21">
        <v>4.5714285714285712</v>
      </c>
      <c r="W23" s="177">
        <v>5</v>
      </c>
      <c r="X23" s="178">
        <v>9</v>
      </c>
      <c r="Y23" s="178">
        <v>15</v>
      </c>
      <c r="Z23" s="178">
        <v>17</v>
      </c>
      <c r="AA23" s="178">
        <v>8</v>
      </c>
      <c r="AB23" s="178">
        <v>5</v>
      </c>
      <c r="AC23" s="179">
        <v>6</v>
      </c>
      <c r="AD23" s="21">
        <v>10.8</v>
      </c>
      <c r="AE23" s="21">
        <v>9.2857142857142865</v>
      </c>
      <c r="AF23" s="318"/>
      <c r="AG23" s="319"/>
    </row>
    <row r="24" spans="1:40" x14ac:dyDescent="0.25">
      <c r="A24" s="234"/>
      <c r="B24" s="311">
        <v>0.13541700000000001</v>
      </c>
      <c r="C24" s="177">
        <v>5</v>
      </c>
      <c r="D24" s="178">
        <v>6</v>
      </c>
      <c r="E24" s="178">
        <v>7</v>
      </c>
      <c r="F24" s="178">
        <v>8</v>
      </c>
      <c r="G24" s="178">
        <v>4</v>
      </c>
      <c r="H24" s="178">
        <v>8</v>
      </c>
      <c r="I24" s="179">
        <v>1</v>
      </c>
      <c r="J24" s="21">
        <v>6</v>
      </c>
      <c r="K24" s="21">
        <v>5.5714285714285712</v>
      </c>
      <c r="M24" s="177">
        <v>1</v>
      </c>
      <c r="N24" s="178">
        <v>5</v>
      </c>
      <c r="O24" s="178">
        <v>5</v>
      </c>
      <c r="P24" s="178">
        <v>6</v>
      </c>
      <c r="Q24" s="178">
        <v>1</v>
      </c>
      <c r="R24" s="178">
        <v>4</v>
      </c>
      <c r="S24" s="179">
        <v>7</v>
      </c>
      <c r="T24" s="21">
        <v>3.6</v>
      </c>
      <c r="U24" s="21">
        <v>4.1428571428571432</v>
      </c>
      <c r="W24" s="177">
        <v>6</v>
      </c>
      <c r="X24" s="178">
        <v>11</v>
      </c>
      <c r="Y24" s="178">
        <v>12</v>
      </c>
      <c r="Z24" s="178">
        <v>14</v>
      </c>
      <c r="AA24" s="178">
        <v>5</v>
      </c>
      <c r="AB24" s="178">
        <v>12</v>
      </c>
      <c r="AC24" s="179">
        <v>8</v>
      </c>
      <c r="AD24" s="21">
        <v>9.6</v>
      </c>
      <c r="AE24" s="21">
        <v>9.7142857142857135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4</v>
      </c>
      <c r="E25" s="178">
        <v>3</v>
      </c>
      <c r="F25" s="178">
        <v>8</v>
      </c>
      <c r="G25" s="178">
        <v>2</v>
      </c>
      <c r="H25" s="178">
        <v>6</v>
      </c>
      <c r="I25" s="179">
        <v>2</v>
      </c>
      <c r="J25" s="21">
        <v>3.4</v>
      </c>
      <c r="K25" s="21">
        <v>3.5714285714285716</v>
      </c>
      <c r="M25" s="177">
        <v>3</v>
      </c>
      <c r="N25" s="178">
        <v>5</v>
      </c>
      <c r="O25" s="178">
        <v>6</v>
      </c>
      <c r="P25" s="178">
        <v>4</v>
      </c>
      <c r="Q25" s="178">
        <v>4</v>
      </c>
      <c r="R25" s="178">
        <v>7</v>
      </c>
      <c r="S25" s="179">
        <v>1</v>
      </c>
      <c r="T25" s="21">
        <v>4.4000000000000004</v>
      </c>
      <c r="U25" s="21">
        <v>4.2857142857142856</v>
      </c>
      <c r="W25" s="177">
        <v>3</v>
      </c>
      <c r="X25" s="178">
        <v>9</v>
      </c>
      <c r="Y25" s="178">
        <v>9</v>
      </c>
      <c r="Z25" s="178">
        <v>12</v>
      </c>
      <c r="AA25" s="178">
        <v>6</v>
      </c>
      <c r="AB25" s="178">
        <v>13</v>
      </c>
      <c r="AC25" s="179">
        <v>3</v>
      </c>
      <c r="AD25" s="21">
        <v>7.8</v>
      </c>
      <c r="AE25" s="21">
        <v>7.8571428571428568</v>
      </c>
      <c r="AF25" s="318"/>
      <c r="AG25" s="319"/>
    </row>
    <row r="26" spans="1:40" x14ac:dyDescent="0.25">
      <c r="A26" s="234"/>
      <c r="B26" s="311">
        <v>0.15625</v>
      </c>
      <c r="C26" s="177">
        <v>5</v>
      </c>
      <c r="D26" s="178">
        <v>5</v>
      </c>
      <c r="E26" s="178">
        <v>4</v>
      </c>
      <c r="F26" s="178">
        <v>4</v>
      </c>
      <c r="G26" s="178">
        <v>4</v>
      </c>
      <c r="H26" s="178">
        <v>3</v>
      </c>
      <c r="I26" s="179">
        <v>4</v>
      </c>
      <c r="J26" s="21">
        <v>4.4000000000000004</v>
      </c>
      <c r="K26" s="21">
        <v>4.1428571428571432</v>
      </c>
      <c r="M26" s="177">
        <v>5</v>
      </c>
      <c r="N26" s="178">
        <v>5</v>
      </c>
      <c r="O26" s="178">
        <v>2</v>
      </c>
      <c r="P26" s="178">
        <v>3</v>
      </c>
      <c r="Q26" s="178">
        <v>3</v>
      </c>
      <c r="R26" s="178">
        <v>6</v>
      </c>
      <c r="S26" s="179">
        <v>7</v>
      </c>
      <c r="T26" s="21">
        <v>3.6</v>
      </c>
      <c r="U26" s="21">
        <v>4.4285714285714288</v>
      </c>
      <c r="W26" s="177">
        <v>10</v>
      </c>
      <c r="X26" s="178">
        <v>10</v>
      </c>
      <c r="Y26" s="178">
        <v>6</v>
      </c>
      <c r="Z26" s="178">
        <v>7</v>
      </c>
      <c r="AA26" s="178">
        <v>7</v>
      </c>
      <c r="AB26" s="178">
        <v>9</v>
      </c>
      <c r="AC26" s="179">
        <v>11</v>
      </c>
      <c r="AD26" s="21">
        <v>8</v>
      </c>
      <c r="AE26" s="21">
        <v>8.5714285714285712</v>
      </c>
      <c r="AF26" s="318"/>
      <c r="AG26" s="319"/>
    </row>
    <row r="27" spans="1:40" x14ac:dyDescent="0.25">
      <c r="A27" s="234"/>
      <c r="B27" s="311">
        <v>0.16666700000000001</v>
      </c>
      <c r="C27" s="177">
        <v>3</v>
      </c>
      <c r="D27" s="178">
        <v>4</v>
      </c>
      <c r="E27" s="178">
        <v>3</v>
      </c>
      <c r="F27" s="178">
        <v>3</v>
      </c>
      <c r="G27" s="178">
        <v>6</v>
      </c>
      <c r="H27" s="178">
        <v>5</v>
      </c>
      <c r="I27" s="179">
        <v>2</v>
      </c>
      <c r="J27" s="21">
        <v>3.8</v>
      </c>
      <c r="K27" s="21">
        <v>3.7142857142857144</v>
      </c>
      <c r="M27" s="177">
        <v>7</v>
      </c>
      <c r="N27" s="178">
        <v>4</v>
      </c>
      <c r="O27" s="178">
        <v>3</v>
      </c>
      <c r="P27" s="178">
        <v>9</v>
      </c>
      <c r="Q27" s="178">
        <v>7</v>
      </c>
      <c r="R27" s="178">
        <v>12</v>
      </c>
      <c r="S27" s="179">
        <v>3</v>
      </c>
      <c r="T27" s="21">
        <v>6</v>
      </c>
      <c r="U27" s="21">
        <v>6.4285714285714288</v>
      </c>
      <c r="W27" s="177">
        <v>10</v>
      </c>
      <c r="X27" s="178">
        <v>8</v>
      </c>
      <c r="Y27" s="178">
        <v>6</v>
      </c>
      <c r="Z27" s="178">
        <v>12</v>
      </c>
      <c r="AA27" s="178">
        <v>13</v>
      </c>
      <c r="AB27" s="178">
        <v>17</v>
      </c>
      <c r="AC27" s="179">
        <v>5</v>
      </c>
      <c r="AD27" s="21">
        <v>9.8000000000000007</v>
      </c>
      <c r="AE27" s="21">
        <v>10.142857142857142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7</v>
      </c>
      <c r="D28" s="178">
        <v>9</v>
      </c>
      <c r="E28" s="178">
        <v>3</v>
      </c>
      <c r="F28" s="178">
        <v>8</v>
      </c>
      <c r="G28" s="178">
        <v>11</v>
      </c>
      <c r="H28" s="178">
        <v>3</v>
      </c>
      <c r="I28" s="179">
        <v>5</v>
      </c>
      <c r="J28" s="21">
        <v>7.6</v>
      </c>
      <c r="K28" s="21">
        <v>6.5714285714285712</v>
      </c>
      <c r="M28" s="177">
        <v>7</v>
      </c>
      <c r="N28" s="178">
        <v>12</v>
      </c>
      <c r="O28" s="178">
        <v>1</v>
      </c>
      <c r="P28" s="178">
        <v>5</v>
      </c>
      <c r="Q28" s="178">
        <v>5</v>
      </c>
      <c r="R28" s="178">
        <v>3</v>
      </c>
      <c r="S28" s="179">
        <v>3</v>
      </c>
      <c r="T28" s="21">
        <v>6</v>
      </c>
      <c r="U28" s="21">
        <v>5.1428571428571432</v>
      </c>
      <c r="W28" s="177">
        <v>14</v>
      </c>
      <c r="X28" s="178">
        <v>21</v>
      </c>
      <c r="Y28" s="178">
        <v>4</v>
      </c>
      <c r="Z28" s="178">
        <v>13</v>
      </c>
      <c r="AA28" s="178">
        <v>16</v>
      </c>
      <c r="AB28" s="178">
        <v>6</v>
      </c>
      <c r="AC28" s="179">
        <v>8</v>
      </c>
      <c r="AD28" s="21">
        <v>13.6</v>
      </c>
      <c r="AE28" s="21">
        <v>11.714285714285714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13</v>
      </c>
      <c r="D29" s="178">
        <v>8</v>
      </c>
      <c r="E29" s="178">
        <v>11</v>
      </c>
      <c r="F29" s="178">
        <v>13</v>
      </c>
      <c r="G29" s="178">
        <v>11</v>
      </c>
      <c r="H29" s="178">
        <v>7</v>
      </c>
      <c r="I29" s="179">
        <v>5</v>
      </c>
      <c r="J29" s="21">
        <v>11.2</v>
      </c>
      <c r="K29" s="21">
        <v>9.7142857142857135</v>
      </c>
      <c r="M29" s="177">
        <v>8</v>
      </c>
      <c r="N29" s="178">
        <v>4</v>
      </c>
      <c r="O29" s="178">
        <v>13</v>
      </c>
      <c r="P29" s="178">
        <v>6</v>
      </c>
      <c r="Q29" s="178">
        <v>6</v>
      </c>
      <c r="R29" s="178">
        <v>7</v>
      </c>
      <c r="S29" s="179">
        <v>2</v>
      </c>
      <c r="T29" s="21">
        <v>7.4</v>
      </c>
      <c r="U29" s="21">
        <v>6.5714285714285712</v>
      </c>
      <c r="W29" s="177">
        <v>21</v>
      </c>
      <c r="X29" s="178">
        <v>12</v>
      </c>
      <c r="Y29" s="178">
        <v>24</v>
      </c>
      <c r="Z29" s="178">
        <v>19</v>
      </c>
      <c r="AA29" s="178">
        <v>17</v>
      </c>
      <c r="AB29" s="178">
        <v>14</v>
      </c>
      <c r="AC29" s="179">
        <v>7</v>
      </c>
      <c r="AD29" s="21">
        <v>18.600000000000001</v>
      </c>
      <c r="AE29" s="21">
        <v>16.285714285714285</v>
      </c>
      <c r="AF29" s="318"/>
      <c r="AG29" s="319"/>
    </row>
    <row r="30" spans="1:40" x14ac:dyDescent="0.25">
      <c r="A30" s="234"/>
      <c r="B30" s="311">
        <v>0.19791700000000001</v>
      </c>
      <c r="C30" s="177">
        <v>16</v>
      </c>
      <c r="D30" s="178">
        <v>8</v>
      </c>
      <c r="E30" s="178">
        <v>15</v>
      </c>
      <c r="F30" s="178">
        <v>12</v>
      </c>
      <c r="G30" s="178">
        <v>6</v>
      </c>
      <c r="H30" s="178">
        <v>4</v>
      </c>
      <c r="I30" s="179">
        <v>4</v>
      </c>
      <c r="J30" s="21">
        <v>11.4</v>
      </c>
      <c r="K30" s="21">
        <v>9.2857142857142865</v>
      </c>
      <c r="M30" s="177">
        <v>12</v>
      </c>
      <c r="N30" s="178">
        <v>13</v>
      </c>
      <c r="O30" s="178">
        <v>12</v>
      </c>
      <c r="P30" s="178">
        <v>12</v>
      </c>
      <c r="Q30" s="178">
        <v>4</v>
      </c>
      <c r="R30" s="178">
        <v>10</v>
      </c>
      <c r="S30" s="179">
        <v>8</v>
      </c>
      <c r="T30" s="21">
        <v>10.6</v>
      </c>
      <c r="U30" s="21">
        <v>10.142857142857142</v>
      </c>
      <c r="W30" s="177">
        <v>28</v>
      </c>
      <c r="X30" s="178">
        <v>21</v>
      </c>
      <c r="Y30" s="178">
        <v>27</v>
      </c>
      <c r="Z30" s="178">
        <v>24</v>
      </c>
      <c r="AA30" s="178">
        <v>10</v>
      </c>
      <c r="AB30" s="178">
        <v>14</v>
      </c>
      <c r="AC30" s="179">
        <v>12</v>
      </c>
      <c r="AD30" s="21">
        <v>22</v>
      </c>
      <c r="AE30" s="21">
        <v>19.428571428571427</v>
      </c>
      <c r="AF30" s="318"/>
      <c r="AG30" s="319"/>
    </row>
    <row r="31" spans="1:40" x14ac:dyDescent="0.25">
      <c r="A31" s="234"/>
      <c r="B31" s="311">
        <v>0.20833299999999999</v>
      </c>
      <c r="C31" s="177">
        <v>13</v>
      </c>
      <c r="D31" s="178">
        <v>10</v>
      </c>
      <c r="E31" s="178">
        <v>9</v>
      </c>
      <c r="F31" s="178">
        <v>18</v>
      </c>
      <c r="G31" s="178">
        <v>14</v>
      </c>
      <c r="H31" s="178">
        <v>7</v>
      </c>
      <c r="I31" s="179">
        <v>5</v>
      </c>
      <c r="J31" s="21">
        <v>12.8</v>
      </c>
      <c r="K31" s="21">
        <v>10.857142857142858</v>
      </c>
      <c r="M31" s="177">
        <v>13</v>
      </c>
      <c r="N31" s="178">
        <v>6</v>
      </c>
      <c r="O31" s="178">
        <v>15</v>
      </c>
      <c r="P31" s="178">
        <v>18</v>
      </c>
      <c r="Q31" s="178">
        <v>7</v>
      </c>
      <c r="R31" s="178">
        <v>4</v>
      </c>
      <c r="S31" s="179">
        <v>5</v>
      </c>
      <c r="T31" s="21">
        <v>11.8</v>
      </c>
      <c r="U31" s="21">
        <v>9.7142857142857135</v>
      </c>
      <c r="W31" s="177">
        <v>26</v>
      </c>
      <c r="X31" s="178">
        <v>16</v>
      </c>
      <c r="Y31" s="178">
        <v>24</v>
      </c>
      <c r="Z31" s="178">
        <v>36</v>
      </c>
      <c r="AA31" s="178">
        <v>21</v>
      </c>
      <c r="AB31" s="178">
        <v>11</v>
      </c>
      <c r="AC31" s="179">
        <v>10</v>
      </c>
      <c r="AD31" s="21">
        <v>24.6</v>
      </c>
      <c r="AE31" s="21">
        <v>20.571428571428573</v>
      </c>
      <c r="AF31" s="318"/>
      <c r="AG31" s="319"/>
    </row>
    <row r="32" spans="1:40" x14ac:dyDescent="0.25">
      <c r="A32" s="234"/>
      <c r="B32" s="311">
        <v>0.21875</v>
      </c>
      <c r="C32" s="177">
        <v>13</v>
      </c>
      <c r="D32" s="178">
        <v>16</v>
      </c>
      <c r="E32" s="178">
        <v>14</v>
      </c>
      <c r="F32" s="178">
        <v>13</v>
      </c>
      <c r="G32" s="178">
        <v>7</v>
      </c>
      <c r="H32" s="178">
        <v>11</v>
      </c>
      <c r="I32" s="179">
        <v>1</v>
      </c>
      <c r="J32" s="21">
        <v>12.6</v>
      </c>
      <c r="K32" s="21">
        <v>10.714285714285714</v>
      </c>
      <c r="M32" s="177">
        <v>13</v>
      </c>
      <c r="N32" s="178">
        <v>13</v>
      </c>
      <c r="O32" s="178">
        <v>7</v>
      </c>
      <c r="P32" s="178">
        <v>16</v>
      </c>
      <c r="Q32" s="178">
        <v>10</v>
      </c>
      <c r="R32" s="178">
        <v>13</v>
      </c>
      <c r="S32" s="179">
        <v>0</v>
      </c>
      <c r="T32" s="21">
        <v>11.8</v>
      </c>
      <c r="U32" s="21">
        <v>10.285714285714286</v>
      </c>
      <c r="W32" s="177">
        <v>26</v>
      </c>
      <c r="X32" s="178">
        <v>29</v>
      </c>
      <c r="Y32" s="178">
        <v>21</v>
      </c>
      <c r="Z32" s="178">
        <v>29</v>
      </c>
      <c r="AA32" s="178">
        <v>17</v>
      </c>
      <c r="AB32" s="178">
        <v>24</v>
      </c>
      <c r="AC32" s="179">
        <v>1</v>
      </c>
      <c r="AD32" s="21">
        <v>24.4</v>
      </c>
      <c r="AE32" s="21">
        <v>21</v>
      </c>
      <c r="AF32" s="318"/>
      <c r="AG32" s="319"/>
    </row>
    <row r="33" spans="1:33" x14ac:dyDescent="0.25">
      <c r="A33" s="234"/>
      <c r="B33" s="311">
        <v>0.22916700000000001</v>
      </c>
      <c r="C33" s="177">
        <v>14</v>
      </c>
      <c r="D33" s="178">
        <v>20</v>
      </c>
      <c r="E33" s="178">
        <v>12</v>
      </c>
      <c r="F33" s="178">
        <v>14</v>
      </c>
      <c r="G33" s="178">
        <v>15</v>
      </c>
      <c r="H33" s="178">
        <v>9</v>
      </c>
      <c r="I33" s="179">
        <v>6</v>
      </c>
      <c r="J33" s="21">
        <v>15</v>
      </c>
      <c r="K33" s="21">
        <v>12.857142857142858</v>
      </c>
      <c r="M33" s="177">
        <v>19</v>
      </c>
      <c r="N33" s="178">
        <v>9</v>
      </c>
      <c r="O33" s="178">
        <v>10</v>
      </c>
      <c r="P33" s="178">
        <v>12</v>
      </c>
      <c r="Q33" s="178">
        <v>14</v>
      </c>
      <c r="R33" s="178">
        <v>10</v>
      </c>
      <c r="S33" s="179">
        <v>10</v>
      </c>
      <c r="T33" s="21">
        <v>12.8</v>
      </c>
      <c r="U33" s="21">
        <v>12</v>
      </c>
      <c r="W33" s="177">
        <v>33</v>
      </c>
      <c r="X33" s="178">
        <v>29</v>
      </c>
      <c r="Y33" s="178">
        <v>22</v>
      </c>
      <c r="Z33" s="178">
        <v>26</v>
      </c>
      <c r="AA33" s="178">
        <v>29</v>
      </c>
      <c r="AB33" s="178">
        <v>19</v>
      </c>
      <c r="AC33" s="179">
        <v>16</v>
      </c>
      <c r="AD33" s="21">
        <v>27.8</v>
      </c>
      <c r="AE33" s="21">
        <v>24.857142857142858</v>
      </c>
      <c r="AF33" s="318"/>
      <c r="AG33" s="319"/>
    </row>
    <row r="34" spans="1:33" x14ac:dyDescent="0.25">
      <c r="A34" s="234"/>
      <c r="B34" s="311">
        <v>0.23958299999999999</v>
      </c>
      <c r="C34" s="177">
        <v>21</v>
      </c>
      <c r="D34" s="178">
        <v>18</v>
      </c>
      <c r="E34" s="178">
        <v>21</v>
      </c>
      <c r="F34" s="178">
        <v>15</v>
      </c>
      <c r="G34" s="178">
        <v>16</v>
      </c>
      <c r="H34" s="178">
        <v>13</v>
      </c>
      <c r="I34" s="179">
        <v>6</v>
      </c>
      <c r="J34" s="21">
        <v>18.2</v>
      </c>
      <c r="K34" s="21">
        <v>15.714285714285714</v>
      </c>
      <c r="M34" s="177">
        <v>23</v>
      </c>
      <c r="N34" s="178">
        <v>24</v>
      </c>
      <c r="O34" s="178">
        <v>27</v>
      </c>
      <c r="P34" s="178">
        <v>12</v>
      </c>
      <c r="Q34" s="178">
        <v>14</v>
      </c>
      <c r="R34" s="178">
        <v>4</v>
      </c>
      <c r="S34" s="179">
        <v>7</v>
      </c>
      <c r="T34" s="21">
        <v>20</v>
      </c>
      <c r="U34" s="21">
        <v>15.857142857142858</v>
      </c>
      <c r="W34" s="177">
        <v>44</v>
      </c>
      <c r="X34" s="178">
        <v>42</v>
      </c>
      <c r="Y34" s="178">
        <v>48</v>
      </c>
      <c r="Z34" s="178">
        <v>27</v>
      </c>
      <c r="AA34" s="178">
        <v>30</v>
      </c>
      <c r="AB34" s="178">
        <v>17</v>
      </c>
      <c r="AC34" s="179">
        <v>13</v>
      </c>
      <c r="AD34" s="21">
        <v>38.200000000000003</v>
      </c>
      <c r="AE34" s="21">
        <v>31.571428571428573</v>
      </c>
      <c r="AF34" s="318"/>
      <c r="AG34" s="319"/>
    </row>
    <row r="35" spans="1:33" x14ac:dyDescent="0.25">
      <c r="A35" s="234"/>
      <c r="B35" s="311">
        <v>0.25</v>
      </c>
      <c r="C35" s="177">
        <v>25</v>
      </c>
      <c r="D35" s="178">
        <v>33</v>
      </c>
      <c r="E35" s="178">
        <v>24</v>
      </c>
      <c r="F35" s="178">
        <v>24</v>
      </c>
      <c r="G35" s="178">
        <v>17</v>
      </c>
      <c r="H35" s="178">
        <v>5</v>
      </c>
      <c r="I35" s="179">
        <v>7</v>
      </c>
      <c r="J35" s="21">
        <v>24.6</v>
      </c>
      <c r="K35" s="21">
        <v>19.285714285714285</v>
      </c>
      <c r="M35" s="177">
        <v>15</v>
      </c>
      <c r="N35" s="178">
        <v>25</v>
      </c>
      <c r="O35" s="178">
        <v>28</v>
      </c>
      <c r="P35" s="178">
        <v>20</v>
      </c>
      <c r="Q35" s="178">
        <v>13</v>
      </c>
      <c r="R35" s="178">
        <v>8</v>
      </c>
      <c r="S35" s="179">
        <v>3</v>
      </c>
      <c r="T35" s="21">
        <v>20.2</v>
      </c>
      <c r="U35" s="21">
        <v>16</v>
      </c>
      <c r="W35" s="177">
        <v>40</v>
      </c>
      <c r="X35" s="178">
        <v>58</v>
      </c>
      <c r="Y35" s="178">
        <v>52</v>
      </c>
      <c r="Z35" s="178">
        <v>44</v>
      </c>
      <c r="AA35" s="178">
        <v>30</v>
      </c>
      <c r="AB35" s="178">
        <v>13</v>
      </c>
      <c r="AC35" s="179">
        <v>10</v>
      </c>
      <c r="AD35" s="21">
        <v>44.8</v>
      </c>
      <c r="AE35" s="21">
        <v>35.285714285714285</v>
      </c>
      <c r="AF35" s="318"/>
      <c r="AG35" s="319"/>
    </row>
    <row r="36" spans="1:33" x14ac:dyDescent="0.25">
      <c r="A36" s="234"/>
      <c r="B36" s="311">
        <v>0.26041700000000001</v>
      </c>
      <c r="C36" s="177">
        <v>35</v>
      </c>
      <c r="D36" s="178">
        <v>37</v>
      </c>
      <c r="E36" s="178">
        <v>41</v>
      </c>
      <c r="F36" s="178">
        <v>26</v>
      </c>
      <c r="G36" s="178">
        <v>27</v>
      </c>
      <c r="H36" s="178">
        <v>15</v>
      </c>
      <c r="I36" s="179">
        <v>8</v>
      </c>
      <c r="J36" s="21">
        <v>33.200000000000003</v>
      </c>
      <c r="K36" s="21">
        <v>27</v>
      </c>
      <c r="M36" s="177">
        <v>24</v>
      </c>
      <c r="N36" s="178">
        <v>27</v>
      </c>
      <c r="O36" s="178">
        <v>30</v>
      </c>
      <c r="P36" s="178">
        <v>22</v>
      </c>
      <c r="Q36" s="178">
        <v>22</v>
      </c>
      <c r="R36" s="178">
        <v>16</v>
      </c>
      <c r="S36" s="179">
        <v>6</v>
      </c>
      <c r="T36" s="21">
        <v>25</v>
      </c>
      <c r="U36" s="21">
        <v>21</v>
      </c>
      <c r="W36" s="177">
        <v>59</v>
      </c>
      <c r="X36" s="178">
        <v>64</v>
      </c>
      <c r="Y36" s="178">
        <v>71</v>
      </c>
      <c r="Z36" s="178">
        <v>48</v>
      </c>
      <c r="AA36" s="178">
        <v>49</v>
      </c>
      <c r="AB36" s="178">
        <v>31</v>
      </c>
      <c r="AC36" s="179">
        <v>14</v>
      </c>
      <c r="AD36" s="21">
        <v>58.2</v>
      </c>
      <c r="AE36" s="21">
        <v>48</v>
      </c>
      <c r="AF36" s="318"/>
      <c r="AG36" s="319"/>
    </row>
    <row r="37" spans="1:33" x14ac:dyDescent="0.25">
      <c r="A37" s="234"/>
      <c r="B37" s="311">
        <v>0.27083299999999999</v>
      </c>
      <c r="C37" s="177">
        <v>45</v>
      </c>
      <c r="D37" s="178">
        <v>40</v>
      </c>
      <c r="E37" s="178">
        <v>39</v>
      </c>
      <c r="F37" s="178">
        <v>50</v>
      </c>
      <c r="G37" s="178">
        <v>40</v>
      </c>
      <c r="H37" s="178">
        <v>14</v>
      </c>
      <c r="I37" s="179">
        <v>3</v>
      </c>
      <c r="J37" s="21">
        <v>42.8</v>
      </c>
      <c r="K37" s="21">
        <v>33</v>
      </c>
      <c r="M37" s="177">
        <v>41</v>
      </c>
      <c r="N37" s="178">
        <v>45</v>
      </c>
      <c r="O37" s="178">
        <v>40</v>
      </c>
      <c r="P37" s="178">
        <v>41</v>
      </c>
      <c r="Q37" s="178">
        <v>27</v>
      </c>
      <c r="R37" s="178">
        <v>18</v>
      </c>
      <c r="S37" s="179">
        <v>12</v>
      </c>
      <c r="T37" s="21">
        <v>38.799999999999997</v>
      </c>
      <c r="U37" s="21">
        <v>32</v>
      </c>
      <c r="W37" s="177">
        <v>86</v>
      </c>
      <c r="X37" s="178">
        <v>85</v>
      </c>
      <c r="Y37" s="178">
        <v>79</v>
      </c>
      <c r="Z37" s="178">
        <v>91</v>
      </c>
      <c r="AA37" s="178">
        <v>67</v>
      </c>
      <c r="AB37" s="178">
        <v>32</v>
      </c>
      <c r="AC37" s="179">
        <v>15</v>
      </c>
      <c r="AD37" s="21">
        <v>81.599999999999994</v>
      </c>
      <c r="AE37" s="21">
        <v>65</v>
      </c>
      <c r="AF37" s="318"/>
      <c r="AG37" s="319"/>
    </row>
    <row r="38" spans="1:33" x14ac:dyDescent="0.25">
      <c r="A38" s="234"/>
      <c r="B38" s="311">
        <v>0.28125</v>
      </c>
      <c r="C38" s="177">
        <v>67</v>
      </c>
      <c r="D38" s="178">
        <v>57</v>
      </c>
      <c r="E38" s="178">
        <v>69</v>
      </c>
      <c r="F38" s="178">
        <v>52</v>
      </c>
      <c r="G38" s="178">
        <v>51</v>
      </c>
      <c r="H38" s="178">
        <v>15</v>
      </c>
      <c r="I38" s="179">
        <v>9</v>
      </c>
      <c r="J38" s="21">
        <v>59.2</v>
      </c>
      <c r="K38" s="21">
        <v>45.714285714285715</v>
      </c>
      <c r="M38" s="177">
        <v>45</v>
      </c>
      <c r="N38" s="178">
        <v>45</v>
      </c>
      <c r="O38" s="178">
        <v>43</v>
      </c>
      <c r="P38" s="178">
        <v>55</v>
      </c>
      <c r="Q38" s="178">
        <v>45</v>
      </c>
      <c r="R38" s="178">
        <v>18</v>
      </c>
      <c r="S38" s="179">
        <v>13</v>
      </c>
      <c r="T38" s="21">
        <v>46.6</v>
      </c>
      <c r="U38" s="21">
        <v>37.714285714285715</v>
      </c>
      <c r="W38" s="177">
        <v>112</v>
      </c>
      <c r="X38" s="178">
        <v>102</v>
      </c>
      <c r="Y38" s="178">
        <v>112</v>
      </c>
      <c r="Z38" s="178">
        <v>107</v>
      </c>
      <c r="AA38" s="178">
        <v>96</v>
      </c>
      <c r="AB38" s="178">
        <v>33</v>
      </c>
      <c r="AC38" s="179">
        <v>22</v>
      </c>
      <c r="AD38" s="21">
        <v>105.8</v>
      </c>
      <c r="AE38" s="21">
        <v>83.428571428571431</v>
      </c>
      <c r="AF38" s="318"/>
      <c r="AG38" s="319"/>
    </row>
    <row r="39" spans="1:33" x14ac:dyDescent="0.25">
      <c r="A39" s="234"/>
      <c r="B39" s="311">
        <v>0.29166700000000001</v>
      </c>
      <c r="C39" s="177">
        <v>70</v>
      </c>
      <c r="D39" s="178">
        <v>78</v>
      </c>
      <c r="E39" s="178">
        <v>72</v>
      </c>
      <c r="F39" s="178">
        <v>71</v>
      </c>
      <c r="G39" s="178">
        <v>78</v>
      </c>
      <c r="H39" s="178">
        <v>18</v>
      </c>
      <c r="I39" s="179">
        <v>18</v>
      </c>
      <c r="J39" s="21">
        <v>73.8</v>
      </c>
      <c r="K39" s="21">
        <v>57.857142857142854</v>
      </c>
      <c r="M39" s="177">
        <v>46</v>
      </c>
      <c r="N39" s="178">
        <v>46</v>
      </c>
      <c r="O39" s="178">
        <v>59</v>
      </c>
      <c r="P39" s="178">
        <v>52</v>
      </c>
      <c r="Q39" s="178">
        <v>44</v>
      </c>
      <c r="R39" s="178">
        <v>18</v>
      </c>
      <c r="S39" s="179">
        <v>16</v>
      </c>
      <c r="T39" s="21">
        <v>49.4</v>
      </c>
      <c r="U39" s="21">
        <v>40.142857142857146</v>
      </c>
      <c r="W39" s="177">
        <v>116</v>
      </c>
      <c r="X39" s="178">
        <v>124</v>
      </c>
      <c r="Y39" s="178">
        <v>131</v>
      </c>
      <c r="Z39" s="178">
        <v>123</v>
      </c>
      <c r="AA39" s="178">
        <v>122</v>
      </c>
      <c r="AB39" s="178">
        <v>36</v>
      </c>
      <c r="AC39" s="179">
        <v>34</v>
      </c>
      <c r="AD39" s="21">
        <v>123.2</v>
      </c>
      <c r="AE39" s="21">
        <v>98</v>
      </c>
      <c r="AF39" s="318"/>
      <c r="AG39" s="319"/>
    </row>
    <row r="40" spans="1:33" x14ac:dyDescent="0.25">
      <c r="A40" s="234"/>
      <c r="B40" s="311">
        <v>0.30208299999999999</v>
      </c>
      <c r="C40" s="177">
        <v>84</v>
      </c>
      <c r="D40" s="178">
        <v>106</v>
      </c>
      <c r="E40" s="178">
        <v>80</v>
      </c>
      <c r="F40" s="178">
        <v>85</v>
      </c>
      <c r="G40" s="178">
        <v>66</v>
      </c>
      <c r="H40" s="178">
        <v>26</v>
      </c>
      <c r="I40" s="179">
        <v>11</v>
      </c>
      <c r="J40" s="21">
        <v>84.2</v>
      </c>
      <c r="K40" s="21">
        <v>65.428571428571431</v>
      </c>
      <c r="M40" s="177">
        <v>59</v>
      </c>
      <c r="N40" s="178">
        <v>59</v>
      </c>
      <c r="O40" s="178">
        <v>51</v>
      </c>
      <c r="P40" s="178">
        <v>57</v>
      </c>
      <c r="Q40" s="178">
        <v>46</v>
      </c>
      <c r="R40" s="178">
        <v>24</v>
      </c>
      <c r="S40" s="179">
        <v>11</v>
      </c>
      <c r="T40" s="21">
        <v>54.4</v>
      </c>
      <c r="U40" s="21">
        <v>43.857142857142854</v>
      </c>
      <c r="W40" s="177">
        <v>143</v>
      </c>
      <c r="X40" s="178">
        <v>165</v>
      </c>
      <c r="Y40" s="178">
        <v>131</v>
      </c>
      <c r="Z40" s="178">
        <v>142</v>
      </c>
      <c r="AA40" s="178">
        <v>112</v>
      </c>
      <c r="AB40" s="178">
        <v>50</v>
      </c>
      <c r="AC40" s="179">
        <v>22</v>
      </c>
      <c r="AD40" s="21">
        <v>138.6</v>
      </c>
      <c r="AE40" s="21">
        <v>109.28571428571429</v>
      </c>
      <c r="AF40" s="318"/>
      <c r="AG40" s="319"/>
    </row>
    <row r="41" spans="1:33" x14ac:dyDescent="0.25">
      <c r="A41" s="234"/>
      <c r="B41" s="311">
        <v>0.3125</v>
      </c>
      <c r="C41" s="177">
        <v>111</v>
      </c>
      <c r="D41" s="178">
        <v>121</v>
      </c>
      <c r="E41" s="178">
        <v>91</v>
      </c>
      <c r="F41" s="178">
        <v>113</v>
      </c>
      <c r="G41" s="178">
        <v>83</v>
      </c>
      <c r="H41" s="178">
        <v>27</v>
      </c>
      <c r="I41" s="179">
        <v>11</v>
      </c>
      <c r="J41" s="21">
        <v>103.8</v>
      </c>
      <c r="K41" s="21">
        <v>79.571428571428569</v>
      </c>
      <c r="M41" s="177">
        <v>76</v>
      </c>
      <c r="N41" s="178">
        <v>68</v>
      </c>
      <c r="O41" s="178">
        <v>64</v>
      </c>
      <c r="P41" s="178">
        <v>65</v>
      </c>
      <c r="Q41" s="178">
        <v>54</v>
      </c>
      <c r="R41" s="178">
        <v>30</v>
      </c>
      <c r="S41" s="179">
        <v>22</v>
      </c>
      <c r="T41" s="21">
        <v>65.400000000000006</v>
      </c>
      <c r="U41" s="21">
        <v>54.142857142857146</v>
      </c>
      <c r="W41" s="177">
        <v>187</v>
      </c>
      <c r="X41" s="178">
        <v>189</v>
      </c>
      <c r="Y41" s="178">
        <v>155</v>
      </c>
      <c r="Z41" s="178">
        <v>178</v>
      </c>
      <c r="AA41" s="178">
        <v>137</v>
      </c>
      <c r="AB41" s="178">
        <v>57</v>
      </c>
      <c r="AC41" s="179">
        <v>33</v>
      </c>
      <c r="AD41" s="21">
        <v>169.2</v>
      </c>
      <c r="AE41" s="21">
        <v>133.71428571428572</v>
      </c>
      <c r="AF41" s="318"/>
      <c r="AG41" s="319"/>
    </row>
    <row r="42" spans="1:33" x14ac:dyDescent="0.25">
      <c r="A42" s="234"/>
      <c r="B42" s="311">
        <v>0.32291700000000001</v>
      </c>
      <c r="C42" s="177">
        <v>138</v>
      </c>
      <c r="D42" s="178">
        <v>131</v>
      </c>
      <c r="E42" s="178">
        <v>141</v>
      </c>
      <c r="F42" s="178">
        <v>127</v>
      </c>
      <c r="G42" s="178">
        <v>120</v>
      </c>
      <c r="H42" s="178">
        <v>28</v>
      </c>
      <c r="I42" s="179">
        <v>20</v>
      </c>
      <c r="J42" s="21">
        <v>131.4</v>
      </c>
      <c r="K42" s="21">
        <v>100.71428571428571</v>
      </c>
      <c r="M42" s="177">
        <v>61</v>
      </c>
      <c r="N42" s="178">
        <v>56</v>
      </c>
      <c r="O42" s="178">
        <v>48</v>
      </c>
      <c r="P42" s="178">
        <v>58</v>
      </c>
      <c r="Q42" s="178">
        <v>62</v>
      </c>
      <c r="R42" s="178">
        <v>39</v>
      </c>
      <c r="S42" s="179">
        <v>19</v>
      </c>
      <c r="T42" s="21">
        <v>57</v>
      </c>
      <c r="U42" s="21">
        <v>49</v>
      </c>
      <c r="W42" s="177">
        <v>199</v>
      </c>
      <c r="X42" s="178">
        <v>187</v>
      </c>
      <c r="Y42" s="178">
        <v>189</v>
      </c>
      <c r="Z42" s="178">
        <v>185</v>
      </c>
      <c r="AA42" s="178">
        <v>182</v>
      </c>
      <c r="AB42" s="178">
        <v>67</v>
      </c>
      <c r="AC42" s="179">
        <v>39</v>
      </c>
      <c r="AD42" s="21">
        <v>188.4</v>
      </c>
      <c r="AE42" s="21">
        <v>149.71428571428572</v>
      </c>
      <c r="AF42" s="318"/>
      <c r="AG42" s="319"/>
    </row>
    <row r="43" spans="1:33" x14ac:dyDescent="0.25">
      <c r="A43" s="234"/>
      <c r="B43" s="311">
        <v>0.33333299999999999</v>
      </c>
      <c r="C43" s="177">
        <v>133</v>
      </c>
      <c r="D43" s="178">
        <v>151</v>
      </c>
      <c r="E43" s="178">
        <v>127</v>
      </c>
      <c r="F43" s="178">
        <v>146</v>
      </c>
      <c r="G43" s="178">
        <v>154</v>
      </c>
      <c r="H43" s="178">
        <v>40</v>
      </c>
      <c r="I43" s="179">
        <v>15</v>
      </c>
      <c r="J43" s="21">
        <v>142.19999999999999</v>
      </c>
      <c r="K43" s="21">
        <v>109.42857142857143</v>
      </c>
      <c r="M43" s="177">
        <v>73</v>
      </c>
      <c r="N43" s="178">
        <v>72</v>
      </c>
      <c r="O43" s="178">
        <v>82</v>
      </c>
      <c r="P43" s="178">
        <v>77</v>
      </c>
      <c r="Q43" s="178">
        <v>59</v>
      </c>
      <c r="R43" s="178">
        <v>36</v>
      </c>
      <c r="S43" s="179">
        <v>18</v>
      </c>
      <c r="T43" s="21">
        <v>72.599999999999994</v>
      </c>
      <c r="U43" s="21">
        <v>59.571428571428569</v>
      </c>
      <c r="W43" s="177">
        <v>206</v>
      </c>
      <c r="X43" s="178">
        <v>223</v>
      </c>
      <c r="Y43" s="178">
        <v>209</v>
      </c>
      <c r="Z43" s="178">
        <v>223</v>
      </c>
      <c r="AA43" s="178">
        <v>213</v>
      </c>
      <c r="AB43" s="178">
        <v>76</v>
      </c>
      <c r="AC43" s="179">
        <v>33</v>
      </c>
      <c r="AD43" s="21">
        <v>214.8</v>
      </c>
      <c r="AE43" s="21">
        <v>169</v>
      </c>
      <c r="AF43" s="318"/>
      <c r="AG43" s="319"/>
    </row>
    <row r="44" spans="1:33" x14ac:dyDescent="0.25">
      <c r="A44" s="234"/>
      <c r="B44" s="311">
        <v>0.34375</v>
      </c>
      <c r="C44" s="177">
        <v>156</v>
      </c>
      <c r="D44" s="178">
        <v>126</v>
      </c>
      <c r="E44" s="178">
        <v>119</v>
      </c>
      <c r="F44" s="178">
        <v>138</v>
      </c>
      <c r="G44" s="178">
        <v>81</v>
      </c>
      <c r="H44" s="178">
        <v>44</v>
      </c>
      <c r="I44" s="179">
        <v>26</v>
      </c>
      <c r="J44" s="21">
        <v>124</v>
      </c>
      <c r="K44" s="21">
        <v>98.571428571428569</v>
      </c>
      <c r="M44" s="177">
        <v>88</v>
      </c>
      <c r="N44" s="178">
        <v>77</v>
      </c>
      <c r="O44" s="178">
        <v>65</v>
      </c>
      <c r="P44" s="178">
        <v>75</v>
      </c>
      <c r="Q44" s="178">
        <v>59</v>
      </c>
      <c r="R44" s="178">
        <v>39</v>
      </c>
      <c r="S44" s="179">
        <v>23</v>
      </c>
      <c r="T44" s="21">
        <v>72.8</v>
      </c>
      <c r="U44" s="21">
        <v>60.857142857142854</v>
      </c>
      <c r="W44" s="177">
        <v>244</v>
      </c>
      <c r="X44" s="178">
        <v>203</v>
      </c>
      <c r="Y44" s="178">
        <v>184</v>
      </c>
      <c r="Z44" s="178">
        <v>213</v>
      </c>
      <c r="AA44" s="178">
        <v>140</v>
      </c>
      <c r="AB44" s="178">
        <v>83</v>
      </c>
      <c r="AC44" s="179">
        <v>49</v>
      </c>
      <c r="AD44" s="21">
        <v>196.8</v>
      </c>
      <c r="AE44" s="21">
        <v>159.42857142857142</v>
      </c>
      <c r="AF44" s="318"/>
      <c r="AG44" s="319"/>
    </row>
    <row r="45" spans="1:33" x14ac:dyDescent="0.25">
      <c r="A45" s="234"/>
      <c r="B45" s="311">
        <v>0.35416700000000001</v>
      </c>
      <c r="C45" s="177">
        <v>131</v>
      </c>
      <c r="D45" s="178">
        <v>155</v>
      </c>
      <c r="E45" s="178">
        <v>118</v>
      </c>
      <c r="F45" s="178">
        <v>147</v>
      </c>
      <c r="G45" s="178">
        <v>147</v>
      </c>
      <c r="H45" s="178">
        <v>47</v>
      </c>
      <c r="I45" s="179">
        <v>20</v>
      </c>
      <c r="J45" s="21">
        <v>139.6</v>
      </c>
      <c r="K45" s="21">
        <v>109.28571428571429</v>
      </c>
      <c r="M45" s="177">
        <v>95</v>
      </c>
      <c r="N45" s="178">
        <v>77</v>
      </c>
      <c r="O45" s="178">
        <v>72</v>
      </c>
      <c r="P45" s="178">
        <v>99</v>
      </c>
      <c r="Q45" s="178">
        <v>78</v>
      </c>
      <c r="R45" s="178">
        <v>47</v>
      </c>
      <c r="S45" s="179">
        <v>26</v>
      </c>
      <c r="T45" s="21">
        <v>84.2</v>
      </c>
      <c r="U45" s="21">
        <v>70.571428571428569</v>
      </c>
      <c r="W45" s="177">
        <v>226</v>
      </c>
      <c r="X45" s="178">
        <v>232</v>
      </c>
      <c r="Y45" s="178">
        <v>190</v>
      </c>
      <c r="Z45" s="178">
        <v>246</v>
      </c>
      <c r="AA45" s="178">
        <v>225</v>
      </c>
      <c r="AB45" s="178">
        <v>94</v>
      </c>
      <c r="AC45" s="179">
        <v>46</v>
      </c>
      <c r="AD45" s="21">
        <v>223.8</v>
      </c>
      <c r="AE45" s="21">
        <v>179.85714285714286</v>
      </c>
      <c r="AF45" s="318"/>
      <c r="AG45" s="319"/>
    </row>
    <row r="46" spans="1:33" x14ac:dyDescent="0.25">
      <c r="A46" s="234"/>
      <c r="B46" s="311">
        <v>0.36458299999999999</v>
      </c>
      <c r="C46" s="177">
        <v>131</v>
      </c>
      <c r="D46" s="178">
        <v>124</v>
      </c>
      <c r="E46" s="178">
        <v>119</v>
      </c>
      <c r="F46" s="178">
        <v>137</v>
      </c>
      <c r="G46" s="178">
        <v>127</v>
      </c>
      <c r="H46" s="178">
        <v>55</v>
      </c>
      <c r="I46" s="179">
        <v>34</v>
      </c>
      <c r="J46" s="21">
        <v>127.6</v>
      </c>
      <c r="K46" s="21">
        <v>103.85714285714286</v>
      </c>
      <c r="M46" s="177">
        <v>81</v>
      </c>
      <c r="N46" s="178">
        <v>92</v>
      </c>
      <c r="O46" s="178">
        <v>99</v>
      </c>
      <c r="P46" s="178">
        <v>87</v>
      </c>
      <c r="Q46" s="178">
        <v>74</v>
      </c>
      <c r="R46" s="178">
        <v>45</v>
      </c>
      <c r="S46" s="179">
        <v>36</v>
      </c>
      <c r="T46" s="21">
        <v>86.6</v>
      </c>
      <c r="U46" s="21">
        <v>73.428571428571431</v>
      </c>
      <c r="W46" s="177">
        <v>212</v>
      </c>
      <c r="X46" s="178">
        <v>216</v>
      </c>
      <c r="Y46" s="178">
        <v>218</v>
      </c>
      <c r="Z46" s="178">
        <v>224</v>
      </c>
      <c r="AA46" s="178">
        <v>201</v>
      </c>
      <c r="AB46" s="178">
        <v>100</v>
      </c>
      <c r="AC46" s="179">
        <v>70</v>
      </c>
      <c r="AD46" s="21">
        <v>214.2</v>
      </c>
      <c r="AE46" s="21">
        <v>177.28571428571428</v>
      </c>
      <c r="AF46" s="318"/>
      <c r="AG46" s="319"/>
    </row>
    <row r="47" spans="1:33" x14ac:dyDescent="0.25">
      <c r="A47" s="234"/>
      <c r="B47" s="311">
        <v>0.375</v>
      </c>
      <c r="C47" s="177">
        <v>115</v>
      </c>
      <c r="D47" s="178">
        <v>114</v>
      </c>
      <c r="E47" s="178">
        <v>114</v>
      </c>
      <c r="F47" s="178">
        <v>145</v>
      </c>
      <c r="G47" s="178">
        <v>116</v>
      </c>
      <c r="H47" s="178">
        <v>60</v>
      </c>
      <c r="I47" s="179">
        <v>39</v>
      </c>
      <c r="J47" s="21">
        <v>120.8</v>
      </c>
      <c r="K47" s="21">
        <v>100.42857142857143</v>
      </c>
      <c r="M47" s="177">
        <v>74</v>
      </c>
      <c r="N47" s="178">
        <v>69</v>
      </c>
      <c r="O47" s="178">
        <v>78</v>
      </c>
      <c r="P47" s="178">
        <v>72</v>
      </c>
      <c r="Q47" s="178">
        <v>84</v>
      </c>
      <c r="R47" s="178">
        <v>45</v>
      </c>
      <c r="S47" s="179">
        <v>36</v>
      </c>
      <c r="T47" s="21">
        <v>75.400000000000006</v>
      </c>
      <c r="U47" s="21">
        <v>65.428571428571431</v>
      </c>
      <c r="W47" s="177">
        <v>189</v>
      </c>
      <c r="X47" s="178">
        <v>183</v>
      </c>
      <c r="Y47" s="178">
        <v>192</v>
      </c>
      <c r="Z47" s="178">
        <v>217</v>
      </c>
      <c r="AA47" s="178">
        <v>200</v>
      </c>
      <c r="AB47" s="178">
        <v>105</v>
      </c>
      <c r="AC47" s="179">
        <v>75</v>
      </c>
      <c r="AD47" s="21">
        <v>196.2</v>
      </c>
      <c r="AE47" s="21">
        <v>165.85714285714286</v>
      </c>
      <c r="AF47" s="318"/>
      <c r="AG47" s="319"/>
    </row>
    <row r="48" spans="1:33" x14ac:dyDescent="0.25">
      <c r="A48" s="234"/>
      <c r="B48" s="311">
        <v>0.38541700000000001</v>
      </c>
      <c r="C48" s="177">
        <v>93</v>
      </c>
      <c r="D48" s="178">
        <v>112</v>
      </c>
      <c r="E48" s="178">
        <v>108</v>
      </c>
      <c r="F48" s="178">
        <v>100</v>
      </c>
      <c r="G48" s="178">
        <v>86</v>
      </c>
      <c r="H48" s="178">
        <v>50</v>
      </c>
      <c r="I48" s="179">
        <v>45</v>
      </c>
      <c r="J48" s="21">
        <v>99.8</v>
      </c>
      <c r="K48" s="21">
        <v>84.857142857142861</v>
      </c>
      <c r="M48" s="177">
        <v>69</v>
      </c>
      <c r="N48" s="178">
        <v>77</v>
      </c>
      <c r="O48" s="178">
        <v>89</v>
      </c>
      <c r="P48" s="178">
        <v>76</v>
      </c>
      <c r="Q48" s="178">
        <v>55</v>
      </c>
      <c r="R48" s="178">
        <v>47</v>
      </c>
      <c r="S48" s="179">
        <v>41</v>
      </c>
      <c r="T48" s="21">
        <v>73.2</v>
      </c>
      <c r="U48" s="21">
        <v>64.857142857142861</v>
      </c>
      <c r="W48" s="177">
        <v>162</v>
      </c>
      <c r="X48" s="178">
        <v>189</v>
      </c>
      <c r="Y48" s="178">
        <v>197</v>
      </c>
      <c r="Z48" s="178">
        <v>176</v>
      </c>
      <c r="AA48" s="178">
        <v>141</v>
      </c>
      <c r="AB48" s="178">
        <v>97</v>
      </c>
      <c r="AC48" s="179">
        <v>86</v>
      </c>
      <c r="AD48" s="21">
        <v>173</v>
      </c>
      <c r="AE48" s="21">
        <v>149.71428571428572</v>
      </c>
      <c r="AF48" s="318"/>
      <c r="AG48" s="319"/>
    </row>
    <row r="49" spans="1:33" x14ac:dyDescent="0.25">
      <c r="A49" s="234"/>
      <c r="B49" s="311">
        <v>0.39583299999999999</v>
      </c>
      <c r="C49" s="177">
        <v>93</v>
      </c>
      <c r="D49" s="178">
        <v>82</v>
      </c>
      <c r="E49" s="178">
        <v>100</v>
      </c>
      <c r="F49" s="178">
        <v>86</v>
      </c>
      <c r="G49" s="178">
        <v>88</v>
      </c>
      <c r="H49" s="178">
        <v>63</v>
      </c>
      <c r="I49" s="179">
        <v>67</v>
      </c>
      <c r="J49" s="21">
        <v>89.8</v>
      </c>
      <c r="K49" s="21">
        <v>82.714285714285708</v>
      </c>
      <c r="M49" s="177">
        <v>85</v>
      </c>
      <c r="N49" s="178">
        <v>65</v>
      </c>
      <c r="O49" s="178">
        <v>71</v>
      </c>
      <c r="P49" s="178">
        <v>70</v>
      </c>
      <c r="Q49" s="178">
        <v>72</v>
      </c>
      <c r="R49" s="178">
        <v>61</v>
      </c>
      <c r="S49" s="179">
        <v>73</v>
      </c>
      <c r="T49" s="21">
        <v>72.599999999999994</v>
      </c>
      <c r="U49" s="21">
        <v>71</v>
      </c>
      <c r="W49" s="177">
        <v>178</v>
      </c>
      <c r="X49" s="178">
        <v>147</v>
      </c>
      <c r="Y49" s="178">
        <v>171</v>
      </c>
      <c r="Z49" s="178">
        <v>156</v>
      </c>
      <c r="AA49" s="178">
        <v>160</v>
      </c>
      <c r="AB49" s="178">
        <v>124</v>
      </c>
      <c r="AC49" s="179">
        <v>140</v>
      </c>
      <c r="AD49" s="21">
        <v>162.4</v>
      </c>
      <c r="AE49" s="21">
        <v>153.71428571428572</v>
      </c>
      <c r="AF49" s="318"/>
      <c r="AG49" s="319"/>
    </row>
    <row r="50" spans="1:33" x14ac:dyDescent="0.25">
      <c r="A50" s="234"/>
      <c r="B50" s="311">
        <v>0.40625</v>
      </c>
      <c r="C50" s="177">
        <v>97</v>
      </c>
      <c r="D50" s="178">
        <v>84</v>
      </c>
      <c r="E50" s="178">
        <v>109</v>
      </c>
      <c r="F50" s="178">
        <v>116</v>
      </c>
      <c r="G50" s="178">
        <v>98</v>
      </c>
      <c r="H50" s="178">
        <v>64</v>
      </c>
      <c r="I50" s="179">
        <v>63</v>
      </c>
      <c r="J50" s="21">
        <v>100.8</v>
      </c>
      <c r="K50" s="21">
        <v>90.142857142857139</v>
      </c>
      <c r="M50" s="177">
        <v>76</v>
      </c>
      <c r="N50" s="178">
        <v>62</v>
      </c>
      <c r="O50" s="178">
        <v>66</v>
      </c>
      <c r="P50" s="178">
        <v>64</v>
      </c>
      <c r="Q50" s="178">
        <v>59</v>
      </c>
      <c r="R50" s="178">
        <v>46</v>
      </c>
      <c r="S50" s="179">
        <v>92</v>
      </c>
      <c r="T50" s="21">
        <v>65.400000000000006</v>
      </c>
      <c r="U50" s="21">
        <v>66.428571428571431</v>
      </c>
      <c r="W50" s="177">
        <v>173</v>
      </c>
      <c r="X50" s="178">
        <v>146</v>
      </c>
      <c r="Y50" s="178">
        <v>175</v>
      </c>
      <c r="Z50" s="178">
        <v>180</v>
      </c>
      <c r="AA50" s="178">
        <v>157</v>
      </c>
      <c r="AB50" s="178">
        <v>110</v>
      </c>
      <c r="AC50" s="179">
        <v>155</v>
      </c>
      <c r="AD50" s="21">
        <v>166.2</v>
      </c>
      <c r="AE50" s="21">
        <v>156.57142857142858</v>
      </c>
      <c r="AF50" s="318"/>
      <c r="AG50" s="319"/>
    </row>
    <row r="51" spans="1:33" x14ac:dyDescent="0.25">
      <c r="A51" s="234"/>
      <c r="B51" s="311">
        <v>0.41666700000000001</v>
      </c>
      <c r="C51" s="177">
        <v>86</v>
      </c>
      <c r="D51" s="178">
        <v>89</v>
      </c>
      <c r="E51" s="178">
        <v>94</v>
      </c>
      <c r="F51" s="178">
        <v>70</v>
      </c>
      <c r="G51" s="178">
        <v>95</v>
      </c>
      <c r="H51" s="178">
        <v>63</v>
      </c>
      <c r="I51" s="179">
        <v>64</v>
      </c>
      <c r="J51" s="21">
        <v>86.8</v>
      </c>
      <c r="K51" s="21">
        <v>80.142857142857139</v>
      </c>
      <c r="M51" s="177">
        <v>58</v>
      </c>
      <c r="N51" s="178">
        <v>56</v>
      </c>
      <c r="O51" s="178">
        <v>78</v>
      </c>
      <c r="P51" s="178">
        <v>48</v>
      </c>
      <c r="Q51" s="178">
        <v>62</v>
      </c>
      <c r="R51" s="178">
        <v>54</v>
      </c>
      <c r="S51" s="179">
        <v>88</v>
      </c>
      <c r="T51" s="21">
        <v>60.4</v>
      </c>
      <c r="U51" s="21">
        <v>63.428571428571431</v>
      </c>
      <c r="W51" s="177">
        <v>144</v>
      </c>
      <c r="X51" s="178">
        <v>145</v>
      </c>
      <c r="Y51" s="178">
        <v>172</v>
      </c>
      <c r="Z51" s="178">
        <v>118</v>
      </c>
      <c r="AA51" s="178">
        <v>157</v>
      </c>
      <c r="AB51" s="178">
        <v>117</v>
      </c>
      <c r="AC51" s="179">
        <v>152</v>
      </c>
      <c r="AD51" s="21">
        <v>147.19999999999999</v>
      </c>
      <c r="AE51" s="21">
        <v>143.57142857142858</v>
      </c>
      <c r="AF51" s="318"/>
      <c r="AG51" s="319"/>
    </row>
    <row r="52" spans="1:33" x14ac:dyDescent="0.25">
      <c r="A52" s="234"/>
      <c r="B52" s="311">
        <v>0.42708299999999999</v>
      </c>
      <c r="C52" s="177">
        <v>80</v>
      </c>
      <c r="D52" s="178">
        <v>68</v>
      </c>
      <c r="E52" s="178">
        <v>93</v>
      </c>
      <c r="F52" s="178">
        <v>92</v>
      </c>
      <c r="G52" s="178">
        <v>90</v>
      </c>
      <c r="H52" s="178">
        <v>59</v>
      </c>
      <c r="I52" s="179">
        <v>64</v>
      </c>
      <c r="J52" s="21">
        <v>84.6</v>
      </c>
      <c r="K52" s="21">
        <v>78</v>
      </c>
      <c r="M52" s="177">
        <v>60</v>
      </c>
      <c r="N52" s="178">
        <v>65</v>
      </c>
      <c r="O52" s="178">
        <v>72</v>
      </c>
      <c r="P52" s="178">
        <v>72</v>
      </c>
      <c r="Q52" s="178">
        <v>83</v>
      </c>
      <c r="R52" s="178">
        <v>58</v>
      </c>
      <c r="S52" s="179">
        <v>90</v>
      </c>
      <c r="T52" s="21">
        <v>70.400000000000006</v>
      </c>
      <c r="U52" s="21">
        <v>71.428571428571431</v>
      </c>
      <c r="W52" s="177">
        <v>140</v>
      </c>
      <c r="X52" s="178">
        <v>133</v>
      </c>
      <c r="Y52" s="178">
        <v>165</v>
      </c>
      <c r="Z52" s="178">
        <v>164</v>
      </c>
      <c r="AA52" s="178">
        <v>173</v>
      </c>
      <c r="AB52" s="178">
        <v>117</v>
      </c>
      <c r="AC52" s="179">
        <v>154</v>
      </c>
      <c r="AD52" s="21">
        <v>155</v>
      </c>
      <c r="AE52" s="21">
        <v>149.42857142857142</v>
      </c>
      <c r="AF52" s="318"/>
      <c r="AG52" s="319"/>
    </row>
    <row r="53" spans="1:33" x14ac:dyDescent="0.25">
      <c r="A53" s="234"/>
      <c r="B53" s="311">
        <v>0.4375</v>
      </c>
      <c r="C53" s="177">
        <v>87</v>
      </c>
      <c r="D53" s="178">
        <v>80</v>
      </c>
      <c r="E53" s="178">
        <v>95</v>
      </c>
      <c r="F53" s="178">
        <v>98</v>
      </c>
      <c r="G53" s="178">
        <v>91</v>
      </c>
      <c r="H53" s="178">
        <v>81</v>
      </c>
      <c r="I53" s="179">
        <v>85</v>
      </c>
      <c r="J53" s="21">
        <v>90.2</v>
      </c>
      <c r="K53" s="21">
        <v>88.142857142857139</v>
      </c>
      <c r="M53" s="177">
        <v>64</v>
      </c>
      <c r="N53" s="178">
        <v>67</v>
      </c>
      <c r="O53" s="178">
        <v>55</v>
      </c>
      <c r="P53" s="178">
        <v>62</v>
      </c>
      <c r="Q53" s="178">
        <v>67</v>
      </c>
      <c r="R53" s="178">
        <v>56</v>
      </c>
      <c r="S53" s="179">
        <v>103</v>
      </c>
      <c r="T53" s="21">
        <v>63</v>
      </c>
      <c r="U53" s="21">
        <v>67.714285714285708</v>
      </c>
      <c r="W53" s="177">
        <v>151</v>
      </c>
      <c r="X53" s="178">
        <v>147</v>
      </c>
      <c r="Y53" s="178">
        <v>150</v>
      </c>
      <c r="Z53" s="178">
        <v>160</v>
      </c>
      <c r="AA53" s="178">
        <v>158</v>
      </c>
      <c r="AB53" s="178">
        <v>137</v>
      </c>
      <c r="AC53" s="179">
        <v>188</v>
      </c>
      <c r="AD53" s="21">
        <v>153.19999999999999</v>
      </c>
      <c r="AE53" s="21">
        <v>155.85714285714286</v>
      </c>
      <c r="AF53" s="318"/>
      <c r="AG53" s="319"/>
    </row>
    <row r="54" spans="1:33" x14ac:dyDescent="0.25">
      <c r="A54" s="234"/>
      <c r="B54" s="311">
        <v>0.44791700000000001</v>
      </c>
      <c r="C54" s="177">
        <v>95</v>
      </c>
      <c r="D54" s="178">
        <v>65</v>
      </c>
      <c r="E54" s="178">
        <v>95</v>
      </c>
      <c r="F54" s="178">
        <v>79</v>
      </c>
      <c r="G54" s="178">
        <v>94</v>
      </c>
      <c r="H54" s="178">
        <v>82</v>
      </c>
      <c r="I54" s="179">
        <v>73</v>
      </c>
      <c r="J54" s="21">
        <v>85.6</v>
      </c>
      <c r="K54" s="21">
        <v>83.285714285714292</v>
      </c>
      <c r="M54" s="177">
        <v>71</v>
      </c>
      <c r="N54" s="178">
        <v>55</v>
      </c>
      <c r="O54" s="178">
        <v>61</v>
      </c>
      <c r="P54" s="178">
        <v>74</v>
      </c>
      <c r="Q54" s="178">
        <v>82</v>
      </c>
      <c r="R54" s="178">
        <v>70</v>
      </c>
      <c r="S54" s="179">
        <v>110</v>
      </c>
      <c r="T54" s="21">
        <v>68.599999999999994</v>
      </c>
      <c r="U54" s="21">
        <v>74.714285714285708</v>
      </c>
      <c r="W54" s="177">
        <v>166</v>
      </c>
      <c r="X54" s="178">
        <v>120</v>
      </c>
      <c r="Y54" s="178">
        <v>156</v>
      </c>
      <c r="Z54" s="178">
        <v>153</v>
      </c>
      <c r="AA54" s="178">
        <v>176</v>
      </c>
      <c r="AB54" s="178">
        <v>152</v>
      </c>
      <c r="AC54" s="179">
        <v>183</v>
      </c>
      <c r="AD54" s="21">
        <v>154.19999999999999</v>
      </c>
      <c r="AE54" s="21">
        <v>158</v>
      </c>
      <c r="AF54" s="318"/>
      <c r="AG54" s="319"/>
    </row>
    <row r="55" spans="1:33" x14ac:dyDescent="0.25">
      <c r="A55" s="234"/>
      <c r="B55" s="311">
        <v>0.45833299999999999</v>
      </c>
      <c r="C55" s="177">
        <v>76</v>
      </c>
      <c r="D55" s="178">
        <v>63</v>
      </c>
      <c r="E55" s="178">
        <v>92</v>
      </c>
      <c r="F55" s="178">
        <v>72</v>
      </c>
      <c r="G55" s="178">
        <v>74</v>
      </c>
      <c r="H55" s="178">
        <v>67</v>
      </c>
      <c r="I55" s="179">
        <v>73</v>
      </c>
      <c r="J55" s="21">
        <v>75.400000000000006</v>
      </c>
      <c r="K55" s="21">
        <v>73.857142857142861</v>
      </c>
      <c r="M55" s="177">
        <v>74</v>
      </c>
      <c r="N55" s="178">
        <v>73</v>
      </c>
      <c r="O55" s="178">
        <v>68</v>
      </c>
      <c r="P55" s="178">
        <v>53</v>
      </c>
      <c r="Q55" s="178">
        <v>60</v>
      </c>
      <c r="R55" s="178">
        <v>54</v>
      </c>
      <c r="S55" s="179">
        <v>64</v>
      </c>
      <c r="T55" s="21">
        <v>65.599999999999994</v>
      </c>
      <c r="U55" s="21">
        <v>63.714285714285715</v>
      </c>
      <c r="W55" s="177">
        <v>150</v>
      </c>
      <c r="X55" s="178">
        <v>136</v>
      </c>
      <c r="Y55" s="178">
        <v>160</v>
      </c>
      <c r="Z55" s="178">
        <v>125</v>
      </c>
      <c r="AA55" s="178">
        <v>134</v>
      </c>
      <c r="AB55" s="178">
        <v>121</v>
      </c>
      <c r="AC55" s="179">
        <v>137</v>
      </c>
      <c r="AD55" s="21">
        <v>141</v>
      </c>
      <c r="AE55" s="21">
        <v>137.57142857142858</v>
      </c>
      <c r="AF55" s="318"/>
      <c r="AG55" s="319"/>
    </row>
    <row r="56" spans="1:33" x14ac:dyDescent="0.25">
      <c r="A56" s="234"/>
      <c r="B56" s="311">
        <v>0.46875</v>
      </c>
      <c r="C56" s="177">
        <v>81</v>
      </c>
      <c r="D56" s="178">
        <v>69</v>
      </c>
      <c r="E56" s="178">
        <v>77</v>
      </c>
      <c r="F56" s="178">
        <v>77</v>
      </c>
      <c r="G56" s="178">
        <v>84</v>
      </c>
      <c r="H56" s="178">
        <v>66</v>
      </c>
      <c r="I56" s="179">
        <v>71</v>
      </c>
      <c r="J56" s="21">
        <v>77.599999999999994</v>
      </c>
      <c r="K56" s="21">
        <v>75</v>
      </c>
      <c r="M56" s="177">
        <v>69</v>
      </c>
      <c r="N56" s="178">
        <v>63</v>
      </c>
      <c r="O56" s="178">
        <v>79</v>
      </c>
      <c r="P56" s="178">
        <v>75</v>
      </c>
      <c r="Q56" s="178">
        <v>72</v>
      </c>
      <c r="R56" s="178">
        <v>64</v>
      </c>
      <c r="S56" s="179">
        <v>66</v>
      </c>
      <c r="T56" s="21">
        <v>71.599999999999994</v>
      </c>
      <c r="U56" s="21">
        <v>69.714285714285708</v>
      </c>
      <c r="W56" s="177">
        <v>150</v>
      </c>
      <c r="X56" s="178">
        <v>132</v>
      </c>
      <c r="Y56" s="178">
        <v>156</v>
      </c>
      <c r="Z56" s="178">
        <v>152</v>
      </c>
      <c r="AA56" s="178">
        <v>156</v>
      </c>
      <c r="AB56" s="178">
        <v>130</v>
      </c>
      <c r="AC56" s="179">
        <v>137</v>
      </c>
      <c r="AD56" s="21">
        <v>149.19999999999999</v>
      </c>
      <c r="AE56" s="21">
        <v>144.71428571428572</v>
      </c>
      <c r="AF56" s="318"/>
      <c r="AG56" s="319"/>
    </row>
    <row r="57" spans="1:33" x14ac:dyDescent="0.25">
      <c r="A57" s="234"/>
      <c r="B57" s="311">
        <v>0.47916700000000001</v>
      </c>
      <c r="C57" s="177">
        <v>75</v>
      </c>
      <c r="D57" s="178">
        <v>92</v>
      </c>
      <c r="E57" s="178">
        <v>77</v>
      </c>
      <c r="F57" s="178">
        <v>77</v>
      </c>
      <c r="G57" s="178">
        <v>76</v>
      </c>
      <c r="H57" s="178">
        <v>70</v>
      </c>
      <c r="I57" s="179">
        <v>68</v>
      </c>
      <c r="J57" s="21">
        <v>79.400000000000006</v>
      </c>
      <c r="K57" s="21">
        <v>76.428571428571431</v>
      </c>
      <c r="M57" s="177">
        <v>69</v>
      </c>
      <c r="N57" s="178">
        <v>60</v>
      </c>
      <c r="O57" s="178">
        <v>74</v>
      </c>
      <c r="P57" s="178">
        <v>59</v>
      </c>
      <c r="Q57" s="178">
        <v>80</v>
      </c>
      <c r="R57" s="178">
        <v>68</v>
      </c>
      <c r="S57" s="179">
        <v>60</v>
      </c>
      <c r="T57" s="21">
        <v>68.400000000000006</v>
      </c>
      <c r="U57" s="21">
        <v>67.142857142857139</v>
      </c>
      <c r="W57" s="177">
        <v>144</v>
      </c>
      <c r="X57" s="178">
        <v>152</v>
      </c>
      <c r="Y57" s="178">
        <v>151</v>
      </c>
      <c r="Z57" s="178">
        <v>136</v>
      </c>
      <c r="AA57" s="178">
        <v>156</v>
      </c>
      <c r="AB57" s="178">
        <v>138</v>
      </c>
      <c r="AC57" s="179">
        <v>128</v>
      </c>
      <c r="AD57" s="21">
        <v>147.80000000000001</v>
      </c>
      <c r="AE57" s="21">
        <v>143.57142857142858</v>
      </c>
      <c r="AF57" s="318"/>
      <c r="AG57" s="319"/>
    </row>
    <row r="58" spans="1:33" x14ac:dyDescent="0.25">
      <c r="A58" s="234"/>
      <c r="B58" s="311">
        <v>0.48958299999999999</v>
      </c>
      <c r="C58" s="177">
        <v>102</v>
      </c>
      <c r="D58" s="178">
        <v>95</v>
      </c>
      <c r="E58" s="178">
        <v>86</v>
      </c>
      <c r="F58" s="178">
        <v>74</v>
      </c>
      <c r="G58" s="178">
        <v>82</v>
      </c>
      <c r="H58" s="178">
        <v>71</v>
      </c>
      <c r="I58" s="179">
        <v>75</v>
      </c>
      <c r="J58" s="21">
        <v>87.8</v>
      </c>
      <c r="K58" s="21">
        <v>83.571428571428569</v>
      </c>
      <c r="M58" s="177">
        <v>74</v>
      </c>
      <c r="N58" s="178">
        <v>57</v>
      </c>
      <c r="O58" s="178">
        <v>63</v>
      </c>
      <c r="P58" s="178">
        <v>61</v>
      </c>
      <c r="Q58" s="178">
        <v>62</v>
      </c>
      <c r="R58" s="178">
        <v>59</v>
      </c>
      <c r="S58" s="179">
        <v>68</v>
      </c>
      <c r="T58" s="21">
        <v>63.4</v>
      </c>
      <c r="U58" s="21">
        <v>63.428571428571431</v>
      </c>
      <c r="W58" s="177">
        <v>176</v>
      </c>
      <c r="X58" s="178">
        <v>152</v>
      </c>
      <c r="Y58" s="178">
        <v>149</v>
      </c>
      <c r="Z58" s="178">
        <v>135</v>
      </c>
      <c r="AA58" s="178">
        <v>144</v>
      </c>
      <c r="AB58" s="178">
        <v>130</v>
      </c>
      <c r="AC58" s="179">
        <v>143</v>
      </c>
      <c r="AD58" s="21">
        <v>151.19999999999999</v>
      </c>
      <c r="AE58" s="21">
        <v>147</v>
      </c>
      <c r="AF58" s="318"/>
      <c r="AG58" s="319"/>
    </row>
    <row r="59" spans="1:33" x14ac:dyDescent="0.25">
      <c r="A59" s="234"/>
      <c r="B59" s="311">
        <v>0.5</v>
      </c>
      <c r="C59" s="177">
        <v>90</v>
      </c>
      <c r="D59" s="178">
        <v>75</v>
      </c>
      <c r="E59" s="178">
        <v>79</v>
      </c>
      <c r="F59" s="178">
        <v>78</v>
      </c>
      <c r="G59" s="178">
        <v>92</v>
      </c>
      <c r="H59" s="178">
        <v>69</v>
      </c>
      <c r="I59" s="179">
        <v>103</v>
      </c>
      <c r="J59" s="21">
        <v>82.8</v>
      </c>
      <c r="K59" s="21">
        <v>83.714285714285708</v>
      </c>
      <c r="M59" s="177">
        <v>71</v>
      </c>
      <c r="N59" s="178">
        <v>60</v>
      </c>
      <c r="O59" s="178">
        <v>52</v>
      </c>
      <c r="P59" s="178">
        <v>59</v>
      </c>
      <c r="Q59" s="178">
        <v>58</v>
      </c>
      <c r="R59" s="178">
        <v>69</v>
      </c>
      <c r="S59" s="179">
        <v>62</v>
      </c>
      <c r="T59" s="21">
        <v>60</v>
      </c>
      <c r="U59" s="21">
        <v>61.571428571428569</v>
      </c>
      <c r="W59" s="177">
        <v>161</v>
      </c>
      <c r="X59" s="178">
        <v>135</v>
      </c>
      <c r="Y59" s="178">
        <v>131</v>
      </c>
      <c r="Z59" s="178">
        <v>137</v>
      </c>
      <c r="AA59" s="178">
        <v>150</v>
      </c>
      <c r="AB59" s="178">
        <v>138</v>
      </c>
      <c r="AC59" s="179">
        <v>165</v>
      </c>
      <c r="AD59" s="21">
        <v>142.80000000000001</v>
      </c>
      <c r="AE59" s="21">
        <v>145.28571428571428</v>
      </c>
      <c r="AF59" s="318"/>
      <c r="AG59" s="319"/>
    </row>
    <row r="60" spans="1:33" x14ac:dyDescent="0.25">
      <c r="A60" s="234"/>
      <c r="B60" s="311">
        <v>0.51041700000000001</v>
      </c>
      <c r="C60" s="177">
        <v>83</v>
      </c>
      <c r="D60" s="178">
        <v>73</v>
      </c>
      <c r="E60" s="178">
        <v>77</v>
      </c>
      <c r="F60" s="178">
        <v>60</v>
      </c>
      <c r="G60" s="178">
        <v>88</v>
      </c>
      <c r="H60" s="178">
        <v>83</v>
      </c>
      <c r="I60" s="179">
        <v>83</v>
      </c>
      <c r="J60" s="21">
        <v>76.2</v>
      </c>
      <c r="K60" s="21">
        <v>78.142857142857139</v>
      </c>
      <c r="M60" s="177">
        <v>79</v>
      </c>
      <c r="N60" s="178">
        <v>62</v>
      </c>
      <c r="O60" s="178">
        <v>66</v>
      </c>
      <c r="P60" s="178">
        <v>55</v>
      </c>
      <c r="Q60" s="178">
        <v>57</v>
      </c>
      <c r="R60" s="178">
        <v>51</v>
      </c>
      <c r="S60" s="179">
        <v>39</v>
      </c>
      <c r="T60" s="21">
        <v>63.8</v>
      </c>
      <c r="U60" s="21">
        <v>58.428571428571431</v>
      </c>
      <c r="W60" s="177">
        <v>162</v>
      </c>
      <c r="X60" s="178">
        <v>135</v>
      </c>
      <c r="Y60" s="178">
        <v>143</v>
      </c>
      <c r="Z60" s="178">
        <v>115</v>
      </c>
      <c r="AA60" s="178">
        <v>145</v>
      </c>
      <c r="AB60" s="178">
        <v>134</v>
      </c>
      <c r="AC60" s="179">
        <v>122</v>
      </c>
      <c r="AD60" s="21">
        <v>140</v>
      </c>
      <c r="AE60" s="21">
        <v>136.57142857142858</v>
      </c>
      <c r="AF60" s="318"/>
      <c r="AG60" s="319"/>
    </row>
    <row r="61" spans="1:33" x14ac:dyDescent="0.25">
      <c r="A61" s="234"/>
      <c r="B61" s="311">
        <v>0.52083299999999999</v>
      </c>
      <c r="C61" s="177">
        <v>95</v>
      </c>
      <c r="D61" s="178">
        <v>77</v>
      </c>
      <c r="E61" s="178">
        <v>78</v>
      </c>
      <c r="F61" s="178">
        <v>72</v>
      </c>
      <c r="G61" s="178">
        <v>89</v>
      </c>
      <c r="H61" s="178">
        <v>85</v>
      </c>
      <c r="I61" s="179">
        <v>105</v>
      </c>
      <c r="J61" s="21">
        <v>82.2</v>
      </c>
      <c r="K61" s="21">
        <v>85.857142857142861</v>
      </c>
      <c r="M61" s="177">
        <v>63</v>
      </c>
      <c r="N61" s="178">
        <v>51</v>
      </c>
      <c r="O61" s="178">
        <v>59</v>
      </c>
      <c r="P61" s="178">
        <v>90</v>
      </c>
      <c r="Q61" s="178">
        <v>58</v>
      </c>
      <c r="R61" s="178">
        <v>61</v>
      </c>
      <c r="S61" s="179">
        <v>54</v>
      </c>
      <c r="T61" s="21">
        <v>64.2</v>
      </c>
      <c r="U61" s="21">
        <v>62.285714285714285</v>
      </c>
      <c r="W61" s="177">
        <v>158</v>
      </c>
      <c r="X61" s="178">
        <v>128</v>
      </c>
      <c r="Y61" s="178">
        <v>137</v>
      </c>
      <c r="Z61" s="178">
        <v>162</v>
      </c>
      <c r="AA61" s="178">
        <v>147</v>
      </c>
      <c r="AB61" s="178">
        <v>146</v>
      </c>
      <c r="AC61" s="179">
        <v>159</v>
      </c>
      <c r="AD61" s="21">
        <v>146.4</v>
      </c>
      <c r="AE61" s="21">
        <v>148.14285714285714</v>
      </c>
      <c r="AF61" s="318"/>
      <c r="AG61" s="319"/>
    </row>
    <row r="62" spans="1:33" x14ac:dyDescent="0.25">
      <c r="A62" s="234"/>
      <c r="B62" s="311">
        <v>0.53125</v>
      </c>
      <c r="C62" s="177">
        <v>79</v>
      </c>
      <c r="D62" s="178">
        <v>88</v>
      </c>
      <c r="E62" s="178">
        <v>93</v>
      </c>
      <c r="F62" s="178">
        <v>80</v>
      </c>
      <c r="G62" s="178">
        <v>93</v>
      </c>
      <c r="H62" s="178">
        <v>97</v>
      </c>
      <c r="I62" s="179">
        <v>89</v>
      </c>
      <c r="J62" s="21">
        <v>86.6</v>
      </c>
      <c r="K62" s="21">
        <v>88.428571428571431</v>
      </c>
      <c r="M62" s="177">
        <v>72</v>
      </c>
      <c r="N62" s="178">
        <v>73</v>
      </c>
      <c r="O62" s="178">
        <v>60</v>
      </c>
      <c r="P62" s="178">
        <v>54</v>
      </c>
      <c r="Q62" s="178">
        <v>53</v>
      </c>
      <c r="R62" s="178">
        <v>71</v>
      </c>
      <c r="S62" s="179">
        <v>45</v>
      </c>
      <c r="T62" s="21">
        <v>62.4</v>
      </c>
      <c r="U62" s="21">
        <v>61.142857142857146</v>
      </c>
      <c r="W62" s="177">
        <v>151</v>
      </c>
      <c r="X62" s="178">
        <v>161</v>
      </c>
      <c r="Y62" s="178">
        <v>153</v>
      </c>
      <c r="Z62" s="178">
        <v>134</v>
      </c>
      <c r="AA62" s="178">
        <v>146</v>
      </c>
      <c r="AB62" s="178">
        <v>168</v>
      </c>
      <c r="AC62" s="179">
        <v>134</v>
      </c>
      <c r="AD62" s="21">
        <v>149</v>
      </c>
      <c r="AE62" s="21">
        <v>149.57142857142858</v>
      </c>
      <c r="AF62" s="318"/>
      <c r="AG62" s="319"/>
    </row>
    <row r="63" spans="1:33" x14ac:dyDescent="0.25">
      <c r="A63" s="234"/>
      <c r="B63" s="311">
        <v>0.54166700000000001</v>
      </c>
      <c r="C63" s="177">
        <v>68</v>
      </c>
      <c r="D63" s="178">
        <v>70</v>
      </c>
      <c r="E63" s="178">
        <v>82</v>
      </c>
      <c r="F63" s="178">
        <v>90</v>
      </c>
      <c r="G63" s="178">
        <v>89</v>
      </c>
      <c r="H63" s="178">
        <v>72</v>
      </c>
      <c r="I63" s="179">
        <v>82</v>
      </c>
      <c r="J63" s="21">
        <v>79.8</v>
      </c>
      <c r="K63" s="21">
        <v>79</v>
      </c>
      <c r="M63" s="177">
        <v>57</v>
      </c>
      <c r="N63" s="178">
        <v>63</v>
      </c>
      <c r="O63" s="178">
        <v>61</v>
      </c>
      <c r="P63" s="178">
        <v>71</v>
      </c>
      <c r="Q63" s="178">
        <v>60</v>
      </c>
      <c r="R63" s="178">
        <v>76</v>
      </c>
      <c r="S63" s="179">
        <v>44</v>
      </c>
      <c r="T63" s="21">
        <v>62.4</v>
      </c>
      <c r="U63" s="21">
        <v>61.714285714285715</v>
      </c>
      <c r="W63" s="177">
        <v>125</v>
      </c>
      <c r="X63" s="178">
        <v>133</v>
      </c>
      <c r="Y63" s="178">
        <v>143</v>
      </c>
      <c r="Z63" s="178">
        <v>161</v>
      </c>
      <c r="AA63" s="178">
        <v>149</v>
      </c>
      <c r="AB63" s="178">
        <v>148</v>
      </c>
      <c r="AC63" s="179">
        <v>126</v>
      </c>
      <c r="AD63" s="21">
        <v>142.19999999999999</v>
      </c>
      <c r="AE63" s="21">
        <v>140.71428571428572</v>
      </c>
      <c r="AF63" s="318"/>
      <c r="AG63" s="319"/>
    </row>
    <row r="64" spans="1:33" x14ac:dyDescent="0.25">
      <c r="A64" s="234"/>
      <c r="B64" s="311">
        <v>0.55208299999999999</v>
      </c>
      <c r="C64" s="177">
        <v>76</v>
      </c>
      <c r="D64" s="178">
        <v>87</v>
      </c>
      <c r="E64" s="178">
        <v>72</v>
      </c>
      <c r="F64" s="178">
        <v>77</v>
      </c>
      <c r="G64" s="178">
        <v>93</v>
      </c>
      <c r="H64" s="178">
        <v>76</v>
      </c>
      <c r="I64" s="179">
        <v>76</v>
      </c>
      <c r="J64" s="21">
        <v>81</v>
      </c>
      <c r="K64" s="21">
        <v>79.571428571428569</v>
      </c>
      <c r="M64" s="177">
        <v>68</v>
      </c>
      <c r="N64" s="178">
        <v>57</v>
      </c>
      <c r="O64" s="178">
        <v>71</v>
      </c>
      <c r="P64" s="178">
        <v>58</v>
      </c>
      <c r="Q64" s="178">
        <v>51</v>
      </c>
      <c r="R64" s="178">
        <v>64</v>
      </c>
      <c r="S64" s="179">
        <v>64</v>
      </c>
      <c r="T64" s="21">
        <v>61</v>
      </c>
      <c r="U64" s="21">
        <v>61.857142857142854</v>
      </c>
      <c r="W64" s="177">
        <v>144</v>
      </c>
      <c r="X64" s="178">
        <v>144</v>
      </c>
      <c r="Y64" s="178">
        <v>143</v>
      </c>
      <c r="Z64" s="178">
        <v>135</v>
      </c>
      <c r="AA64" s="178">
        <v>144</v>
      </c>
      <c r="AB64" s="178">
        <v>140</v>
      </c>
      <c r="AC64" s="179">
        <v>140</v>
      </c>
      <c r="AD64" s="21">
        <v>142</v>
      </c>
      <c r="AE64" s="21">
        <v>141.42857142857142</v>
      </c>
      <c r="AF64" s="318"/>
      <c r="AG64" s="319"/>
    </row>
    <row r="65" spans="1:33" x14ac:dyDescent="0.25">
      <c r="A65" s="234"/>
      <c r="B65" s="311">
        <v>0.5625</v>
      </c>
      <c r="C65" s="177">
        <v>78</v>
      </c>
      <c r="D65" s="178">
        <v>73</v>
      </c>
      <c r="E65" s="178">
        <v>82</v>
      </c>
      <c r="F65" s="178">
        <v>61</v>
      </c>
      <c r="G65" s="178">
        <v>77</v>
      </c>
      <c r="H65" s="178">
        <v>75</v>
      </c>
      <c r="I65" s="179">
        <v>76</v>
      </c>
      <c r="J65" s="21">
        <v>74.2</v>
      </c>
      <c r="K65" s="21">
        <v>74.571428571428569</v>
      </c>
      <c r="M65" s="177">
        <v>62</v>
      </c>
      <c r="N65" s="178">
        <v>63</v>
      </c>
      <c r="O65" s="178">
        <v>63</v>
      </c>
      <c r="P65" s="178">
        <v>57</v>
      </c>
      <c r="Q65" s="178">
        <v>65</v>
      </c>
      <c r="R65" s="178">
        <v>53</v>
      </c>
      <c r="S65" s="179">
        <v>59</v>
      </c>
      <c r="T65" s="21">
        <v>62</v>
      </c>
      <c r="U65" s="21">
        <v>60.285714285714285</v>
      </c>
      <c r="W65" s="177">
        <v>140</v>
      </c>
      <c r="X65" s="178">
        <v>136</v>
      </c>
      <c r="Y65" s="178">
        <v>145</v>
      </c>
      <c r="Z65" s="178">
        <v>118</v>
      </c>
      <c r="AA65" s="178">
        <v>142</v>
      </c>
      <c r="AB65" s="178">
        <v>128</v>
      </c>
      <c r="AC65" s="179">
        <v>135</v>
      </c>
      <c r="AD65" s="21">
        <v>136.19999999999999</v>
      </c>
      <c r="AE65" s="21">
        <v>134.85714285714286</v>
      </c>
      <c r="AF65" s="318"/>
      <c r="AG65" s="319"/>
    </row>
    <row r="66" spans="1:33" x14ac:dyDescent="0.25">
      <c r="A66" s="234"/>
      <c r="B66" s="311">
        <v>0.57291700000000001</v>
      </c>
      <c r="C66" s="177">
        <v>81</v>
      </c>
      <c r="D66" s="178">
        <v>82</v>
      </c>
      <c r="E66" s="178">
        <v>84</v>
      </c>
      <c r="F66" s="178">
        <v>81</v>
      </c>
      <c r="G66" s="178">
        <v>88</v>
      </c>
      <c r="H66" s="178">
        <v>92</v>
      </c>
      <c r="I66" s="179">
        <v>88</v>
      </c>
      <c r="J66" s="21">
        <v>83.2</v>
      </c>
      <c r="K66" s="21">
        <v>85.142857142857139</v>
      </c>
      <c r="M66" s="177">
        <v>61</v>
      </c>
      <c r="N66" s="178">
        <v>61</v>
      </c>
      <c r="O66" s="178">
        <v>69</v>
      </c>
      <c r="P66" s="178">
        <v>65</v>
      </c>
      <c r="Q66" s="178">
        <v>57</v>
      </c>
      <c r="R66" s="178">
        <v>64</v>
      </c>
      <c r="S66" s="179">
        <v>60</v>
      </c>
      <c r="T66" s="21">
        <v>62.6</v>
      </c>
      <c r="U66" s="21">
        <v>62.428571428571431</v>
      </c>
      <c r="W66" s="177">
        <v>142</v>
      </c>
      <c r="X66" s="178">
        <v>143</v>
      </c>
      <c r="Y66" s="178">
        <v>153</v>
      </c>
      <c r="Z66" s="178">
        <v>146</v>
      </c>
      <c r="AA66" s="178">
        <v>145</v>
      </c>
      <c r="AB66" s="178">
        <v>156</v>
      </c>
      <c r="AC66" s="179">
        <v>148</v>
      </c>
      <c r="AD66" s="21">
        <v>145.80000000000001</v>
      </c>
      <c r="AE66" s="21">
        <v>147.57142857142858</v>
      </c>
      <c r="AF66" s="318"/>
      <c r="AG66" s="319"/>
    </row>
    <row r="67" spans="1:33" x14ac:dyDescent="0.25">
      <c r="A67" s="234"/>
      <c r="B67" s="311">
        <v>0.58333299999999999</v>
      </c>
      <c r="C67" s="177">
        <v>74</v>
      </c>
      <c r="D67" s="178">
        <v>79</v>
      </c>
      <c r="E67" s="178">
        <v>86</v>
      </c>
      <c r="F67" s="178">
        <v>96</v>
      </c>
      <c r="G67" s="178">
        <v>83</v>
      </c>
      <c r="H67" s="178">
        <v>99</v>
      </c>
      <c r="I67" s="179">
        <v>76</v>
      </c>
      <c r="J67" s="21">
        <v>83.6</v>
      </c>
      <c r="K67" s="21">
        <v>84.714285714285708</v>
      </c>
      <c r="M67" s="177">
        <v>62</v>
      </c>
      <c r="N67" s="178">
        <v>68</v>
      </c>
      <c r="O67" s="178">
        <v>48</v>
      </c>
      <c r="P67" s="178">
        <v>61</v>
      </c>
      <c r="Q67" s="178">
        <v>77</v>
      </c>
      <c r="R67" s="178">
        <v>67</v>
      </c>
      <c r="S67" s="179">
        <v>55</v>
      </c>
      <c r="T67" s="21">
        <v>63.2</v>
      </c>
      <c r="U67" s="21">
        <v>62.571428571428569</v>
      </c>
      <c r="W67" s="177">
        <v>136</v>
      </c>
      <c r="X67" s="178">
        <v>147</v>
      </c>
      <c r="Y67" s="178">
        <v>134</v>
      </c>
      <c r="Z67" s="178">
        <v>157</v>
      </c>
      <c r="AA67" s="178">
        <v>160</v>
      </c>
      <c r="AB67" s="178">
        <v>166</v>
      </c>
      <c r="AC67" s="179">
        <v>131</v>
      </c>
      <c r="AD67" s="21">
        <v>146.80000000000001</v>
      </c>
      <c r="AE67" s="21">
        <v>147.28571428571428</v>
      </c>
      <c r="AF67" s="318"/>
      <c r="AG67" s="319"/>
    </row>
    <row r="68" spans="1:33" x14ac:dyDescent="0.25">
      <c r="A68" s="234"/>
      <c r="B68" s="311">
        <v>0.59375</v>
      </c>
      <c r="C68" s="177">
        <v>66</v>
      </c>
      <c r="D68" s="178">
        <v>77</v>
      </c>
      <c r="E68" s="178">
        <v>78</v>
      </c>
      <c r="F68" s="178">
        <v>79</v>
      </c>
      <c r="G68" s="178">
        <v>80</v>
      </c>
      <c r="H68" s="178">
        <v>89</v>
      </c>
      <c r="I68" s="179">
        <v>77</v>
      </c>
      <c r="J68" s="21">
        <v>76</v>
      </c>
      <c r="K68" s="21">
        <v>78</v>
      </c>
      <c r="M68" s="177">
        <v>58</v>
      </c>
      <c r="N68" s="178">
        <v>60</v>
      </c>
      <c r="O68" s="178">
        <v>59</v>
      </c>
      <c r="P68" s="178">
        <v>58</v>
      </c>
      <c r="Q68" s="178">
        <v>68</v>
      </c>
      <c r="R68" s="178">
        <v>67</v>
      </c>
      <c r="S68" s="179">
        <v>58</v>
      </c>
      <c r="T68" s="21">
        <v>60.6</v>
      </c>
      <c r="U68" s="21">
        <v>61.142857142857146</v>
      </c>
      <c r="W68" s="177">
        <v>124</v>
      </c>
      <c r="X68" s="178">
        <v>137</v>
      </c>
      <c r="Y68" s="178">
        <v>137</v>
      </c>
      <c r="Z68" s="178">
        <v>137</v>
      </c>
      <c r="AA68" s="178">
        <v>148</v>
      </c>
      <c r="AB68" s="178">
        <v>156</v>
      </c>
      <c r="AC68" s="179">
        <v>135</v>
      </c>
      <c r="AD68" s="21">
        <v>136.6</v>
      </c>
      <c r="AE68" s="21">
        <v>139.14285714285714</v>
      </c>
      <c r="AF68" s="318"/>
      <c r="AG68" s="319"/>
    </row>
    <row r="69" spans="1:33" x14ac:dyDescent="0.25">
      <c r="A69" s="234"/>
      <c r="B69" s="311">
        <v>0.60416700000000001</v>
      </c>
      <c r="C69" s="177">
        <v>102</v>
      </c>
      <c r="D69" s="178">
        <v>73</v>
      </c>
      <c r="E69" s="178">
        <v>94</v>
      </c>
      <c r="F69" s="178">
        <v>89</v>
      </c>
      <c r="G69" s="178">
        <v>90</v>
      </c>
      <c r="H69" s="178">
        <v>93</v>
      </c>
      <c r="I69" s="179">
        <v>75</v>
      </c>
      <c r="J69" s="21">
        <v>89.6</v>
      </c>
      <c r="K69" s="21">
        <v>88</v>
      </c>
      <c r="M69" s="177">
        <v>56</v>
      </c>
      <c r="N69" s="178">
        <v>66</v>
      </c>
      <c r="O69" s="178">
        <v>73</v>
      </c>
      <c r="P69" s="178">
        <v>77</v>
      </c>
      <c r="Q69" s="178">
        <v>63</v>
      </c>
      <c r="R69" s="178">
        <v>60</v>
      </c>
      <c r="S69" s="179">
        <v>45</v>
      </c>
      <c r="T69" s="21">
        <v>67</v>
      </c>
      <c r="U69" s="21">
        <v>62.857142857142854</v>
      </c>
      <c r="W69" s="177">
        <v>158</v>
      </c>
      <c r="X69" s="178">
        <v>139</v>
      </c>
      <c r="Y69" s="178">
        <v>167</v>
      </c>
      <c r="Z69" s="178">
        <v>166</v>
      </c>
      <c r="AA69" s="178">
        <v>153</v>
      </c>
      <c r="AB69" s="178">
        <v>153</v>
      </c>
      <c r="AC69" s="179">
        <v>120</v>
      </c>
      <c r="AD69" s="21">
        <v>156.6</v>
      </c>
      <c r="AE69" s="21">
        <v>150.85714285714286</v>
      </c>
      <c r="AF69" s="318"/>
      <c r="AG69" s="319"/>
    </row>
    <row r="70" spans="1:33" x14ac:dyDescent="0.25">
      <c r="A70" s="234"/>
      <c r="B70" s="311">
        <v>0.61458299999999999</v>
      </c>
      <c r="C70" s="177">
        <v>92</v>
      </c>
      <c r="D70" s="178">
        <v>92</v>
      </c>
      <c r="E70" s="178">
        <v>103</v>
      </c>
      <c r="F70" s="178">
        <v>101</v>
      </c>
      <c r="G70" s="178">
        <v>90</v>
      </c>
      <c r="H70" s="178">
        <v>104</v>
      </c>
      <c r="I70" s="179">
        <v>73</v>
      </c>
      <c r="J70" s="21">
        <v>95.6</v>
      </c>
      <c r="K70" s="21">
        <v>93.571428571428569</v>
      </c>
      <c r="M70" s="177">
        <v>71</v>
      </c>
      <c r="N70" s="178">
        <v>77</v>
      </c>
      <c r="O70" s="178">
        <v>50</v>
      </c>
      <c r="P70" s="178">
        <v>49</v>
      </c>
      <c r="Q70" s="178">
        <v>50</v>
      </c>
      <c r="R70" s="178">
        <v>58</v>
      </c>
      <c r="S70" s="179">
        <v>63</v>
      </c>
      <c r="T70" s="21">
        <v>59.4</v>
      </c>
      <c r="U70" s="21">
        <v>59.714285714285715</v>
      </c>
      <c r="W70" s="177">
        <v>163</v>
      </c>
      <c r="X70" s="178">
        <v>169</v>
      </c>
      <c r="Y70" s="178">
        <v>153</v>
      </c>
      <c r="Z70" s="178">
        <v>150</v>
      </c>
      <c r="AA70" s="178">
        <v>140</v>
      </c>
      <c r="AB70" s="178">
        <v>162</v>
      </c>
      <c r="AC70" s="179">
        <v>136</v>
      </c>
      <c r="AD70" s="21">
        <v>155</v>
      </c>
      <c r="AE70" s="21">
        <v>153.28571428571428</v>
      </c>
      <c r="AF70" s="318"/>
      <c r="AG70" s="319"/>
    </row>
    <row r="71" spans="1:33" x14ac:dyDescent="0.25">
      <c r="A71" s="234"/>
      <c r="B71" s="311">
        <v>0.625</v>
      </c>
      <c r="C71" s="177">
        <v>105</v>
      </c>
      <c r="D71" s="178">
        <v>101</v>
      </c>
      <c r="E71" s="178">
        <v>111</v>
      </c>
      <c r="F71" s="178">
        <v>91</v>
      </c>
      <c r="G71" s="178">
        <v>104</v>
      </c>
      <c r="H71" s="178">
        <v>85</v>
      </c>
      <c r="I71" s="179">
        <v>70</v>
      </c>
      <c r="J71" s="21">
        <v>102.4</v>
      </c>
      <c r="K71" s="21">
        <v>95.285714285714292</v>
      </c>
      <c r="M71" s="177">
        <v>58</v>
      </c>
      <c r="N71" s="178">
        <v>66</v>
      </c>
      <c r="O71" s="178">
        <v>69</v>
      </c>
      <c r="P71" s="178">
        <v>58</v>
      </c>
      <c r="Q71" s="178">
        <v>63</v>
      </c>
      <c r="R71" s="178">
        <v>44</v>
      </c>
      <c r="S71" s="179">
        <v>69</v>
      </c>
      <c r="T71" s="21">
        <v>62.8</v>
      </c>
      <c r="U71" s="21">
        <v>61</v>
      </c>
      <c r="W71" s="177">
        <v>163</v>
      </c>
      <c r="X71" s="178">
        <v>167</v>
      </c>
      <c r="Y71" s="178">
        <v>180</v>
      </c>
      <c r="Z71" s="178">
        <v>149</v>
      </c>
      <c r="AA71" s="178">
        <v>167</v>
      </c>
      <c r="AB71" s="178">
        <v>129</v>
      </c>
      <c r="AC71" s="179">
        <v>139</v>
      </c>
      <c r="AD71" s="21">
        <v>165.2</v>
      </c>
      <c r="AE71" s="21">
        <v>156.28571428571428</v>
      </c>
      <c r="AF71" s="318"/>
      <c r="AG71" s="319"/>
    </row>
    <row r="72" spans="1:33" x14ac:dyDescent="0.25">
      <c r="A72" s="234"/>
      <c r="B72" s="311">
        <v>0.63541700000000001</v>
      </c>
      <c r="C72" s="177">
        <v>93</v>
      </c>
      <c r="D72" s="178">
        <v>93</v>
      </c>
      <c r="E72" s="178">
        <v>94</v>
      </c>
      <c r="F72" s="178">
        <v>94</v>
      </c>
      <c r="G72" s="178">
        <v>95</v>
      </c>
      <c r="H72" s="178">
        <v>79</v>
      </c>
      <c r="I72" s="179">
        <v>85</v>
      </c>
      <c r="J72" s="21">
        <v>93.8</v>
      </c>
      <c r="K72" s="21">
        <v>90.428571428571431</v>
      </c>
      <c r="M72" s="177">
        <v>61</v>
      </c>
      <c r="N72" s="178">
        <v>73</v>
      </c>
      <c r="O72" s="178">
        <v>69</v>
      </c>
      <c r="P72" s="178">
        <v>59</v>
      </c>
      <c r="Q72" s="178">
        <v>70</v>
      </c>
      <c r="R72" s="178">
        <v>59</v>
      </c>
      <c r="S72" s="179">
        <v>66</v>
      </c>
      <c r="T72" s="21">
        <v>66.400000000000006</v>
      </c>
      <c r="U72" s="21">
        <v>65.285714285714292</v>
      </c>
      <c r="W72" s="177">
        <v>154</v>
      </c>
      <c r="X72" s="178">
        <v>166</v>
      </c>
      <c r="Y72" s="178">
        <v>163</v>
      </c>
      <c r="Z72" s="178">
        <v>153</v>
      </c>
      <c r="AA72" s="178">
        <v>165</v>
      </c>
      <c r="AB72" s="178">
        <v>138</v>
      </c>
      <c r="AC72" s="179">
        <v>151</v>
      </c>
      <c r="AD72" s="21">
        <v>160.19999999999999</v>
      </c>
      <c r="AE72" s="21">
        <v>155.71428571428572</v>
      </c>
      <c r="AF72" s="318"/>
      <c r="AG72" s="319"/>
    </row>
    <row r="73" spans="1:33" x14ac:dyDescent="0.25">
      <c r="A73" s="234"/>
      <c r="B73" s="311">
        <v>0.64583299999999999</v>
      </c>
      <c r="C73" s="177">
        <v>82</v>
      </c>
      <c r="D73" s="178">
        <v>102</v>
      </c>
      <c r="E73" s="178">
        <v>84</v>
      </c>
      <c r="F73" s="178">
        <v>85</v>
      </c>
      <c r="G73" s="178">
        <v>77</v>
      </c>
      <c r="H73" s="178">
        <v>94</v>
      </c>
      <c r="I73" s="179">
        <v>96</v>
      </c>
      <c r="J73" s="21">
        <v>86</v>
      </c>
      <c r="K73" s="21">
        <v>88.571428571428569</v>
      </c>
      <c r="M73" s="177">
        <v>69</v>
      </c>
      <c r="N73" s="178">
        <v>74</v>
      </c>
      <c r="O73" s="178">
        <v>77</v>
      </c>
      <c r="P73" s="178">
        <v>76</v>
      </c>
      <c r="Q73" s="178">
        <v>76</v>
      </c>
      <c r="R73" s="178">
        <v>49</v>
      </c>
      <c r="S73" s="179">
        <v>64</v>
      </c>
      <c r="T73" s="21">
        <v>74.400000000000006</v>
      </c>
      <c r="U73" s="21">
        <v>69.285714285714292</v>
      </c>
      <c r="W73" s="177">
        <v>151</v>
      </c>
      <c r="X73" s="178">
        <v>176</v>
      </c>
      <c r="Y73" s="178">
        <v>161</v>
      </c>
      <c r="Z73" s="178">
        <v>161</v>
      </c>
      <c r="AA73" s="178">
        <v>153</v>
      </c>
      <c r="AB73" s="178">
        <v>143</v>
      </c>
      <c r="AC73" s="179">
        <v>160</v>
      </c>
      <c r="AD73" s="21">
        <v>160.4</v>
      </c>
      <c r="AE73" s="21">
        <v>157.85714285714286</v>
      </c>
      <c r="AF73" s="318"/>
      <c r="AG73" s="319"/>
    </row>
    <row r="74" spans="1:33" x14ac:dyDescent="0.25">
      <c r="A74" s="234"/>
      <c r="B74" s="311">
        <v>0.65625</v>
      </c>
      <c r="C74" s="177">
        <v>94</v>
      </c>
      <c r="D74" s="178">
        <v>119</v>
      </c>
      <c r="E74" s="178">
        <v>92</v>
      </c>
      <c r="F74" s="178">
        <v>127</v>
      </c>
      <c r="G74" s="178">
        <v>121</v>
      </c>
      <c r="H74" s="178">
        <v>94</v>
      </c>
      <c r="I74" s="179">
        <v>77</v>
      </c>
      <c r="J74" s="21">
        <v>110.6</v>
      </c>
      <c r="K74" s="21">
        <v>103.42857142857143</v>
      </c>
      <c r="M74" s="177">
        <v>36</v>
      </c>
      <c r="N74" s="178">
        <v>48</v>
      </c>
      <c r="O74" s="178">
        <v>56</v>
      </c>
      <c r="P74" s="178">
        <v>72</v>
      </c>
      <c r="Q74" s="178">
        <v>47</v>
      </c>
      <c r="R74" s="178">
        <v>53</v>
      </c>
      <c r="S74" s="179">
        <v>69</v>
      </c>
      <c r="T74" s="21">
        <v>51.8</v>
      </c>
      <c r="U74" s="21">
        <v>54.428571428571431</v>
      </c>
      <c r="W74" s="177">
        <v>130</v>
      </c>
      <c r="X74" s="178">
        <v>167</v>
      </c>
      <c r="Y74" s="178">
        <v>148</v>
      </c>
      <c r="Z74" s="178">
        <v>199</v>
      </c>
      <c r="AA74" s="178">
        <v>168</v>
      </c>
      <c r="AB74" s="178">
        <v>147</v>
      </c>
      <c r="AC74" s="179">
        <v>146</v>
      </c>
      <c r="AD74" s="21">
        <v>162.4</v>
      </c>
      <c r="AE74" s="21">
        <v>157.85714285714286</v>
      </c>
      <c r="AF74" s="318"/>
      <c r="AG74" s="319"/>
    </row>
    <row r="75" spans="1:33" x14ac:dyDescent="0.25">
      <c r="A75" s="234"/>
      <c r="B75" s="311">
        <v>0.66666700000000001</v>
      </c>
      <c r="C75" s="177">
        <v>117</v>
      </c>
      <c r="D75" s="178">
        <v>115</v>
      </c>
      <c r="E75" s="178">
        <v>111</v>
      </c>
      <c r="F75" s="178">
        <v>99</v>
      </c>
      <c r="G75" s="178">
        <v>113</v>
      </c>
      <c r="H75" s="178">
        <v>78</v>
      </c>
      <c r="I75" s="179">
        <v>80</v>
      </c>
      <c r="J75" s="21">
        <v>111</v>
      </c>
      <c r="K75" s="21">
        <v>101.85714285714286</v>
      </c>
      <c r="M75" s="177">
        <v>27</v>
      </c>
      <c r="N75" s="178">
        <v>70</v>
      </c>
      <c r="O75" s="178">
        <v>66</v>
      </c>
      <c r="P75" s="178">
        <v>65</v>
      </c>
      <c r="Q75" s="178">
        <v>66</v>
      </c>
      <c r="R75" s="178">
        <v>54</v>
      </c>
      <c r="S75" s="179">
        <v>57</v>
      </c>
      <c r="T75" s="21">
        <v>58.8</v>
      </c>
      <c r="U75" s="21">
        <v>57.857142857142854</v>
      </c>
      <c r="W75" s="177">
        <v>144</v>
      </c>
      <c r="X75" s="178">
        <v>185</v>
      </c>
      <c r="Y75" s="178">
        <v>177</v>
      </c>
      <c r="Z75" s="178">
        <v>164</v>
      </c>
      <c r="AA75" s="178">
        <v>179</v>
      </c>
      <c r="AB75" s="178">
        <v>132</v>
      </c>
      <c r="AC75" s="179">
        <v>137</v>
      </c>
      <c r="AD75" s="21">
        <v>169.8</v>
      </c>
      <c r="AE75" s="21">
        <v>159.71428571428572</v>
      </c>
      <c r="AF75" s="318"/>
      <c r="AG75" s="319"/>
    </row>
    <row r="76" spans="1:33" x14ac:dyDescent="0.25">
      <c r="A76" s="234"/>
      <c r="B76" s="311">
        <v>0.67708299999999999</v>
      </c>
      <c r="C76" s="177">
        <v>52</v>
      </c>
      <c r="D76" s="178">
        <v>83</v>
      </c>
      <c r="E76" s="178">
        <v>99</v>
      </c>
      <c r="F76" s="178">
        <v>112</v>
      </c>
      <c r="G76" s="178">
        <v>107</v>
      </c>
      <c r="H76" s="178">
        <v>76</v>
      </c>
      <c r="I76" s="179">
        <v>87</v>
      </c>
      <c r="J76" s="21">
        <v>90.6</v>
      </c>
      <c r="K76" s="21">
        <v>88</v>
      </c>
      <c r="M76" s="177">
        <v>36</v>
      </c>
      <c r="N76" s="178">
        <v>64</v>
      </c>
      <c r="O76" s="178">
        <v>59</v>
      </c>
      <c r="P76" s="178">
        <v>49</v>
      </c>
      <c r="Q76" s="178">
        <v>52</v>
      </c>
      <c r="R76" s="178">
        <v>53</v>
      </c>
      <c r="S76" s="179">
        <v>48</v>
      </c>
      <c r="T76" s="21">
        <v>52</v>
      </c>
      <c r="U76" s="21">
        <v>51.571428571428569</v>
      </c>
      <c r="W76" s="177">
        <v>88</v>
      </c>
      <c r="X76" s="178">
        <v>147</v>
      </c>
      <c r="Y76" s="178">
        <v>158</v>
      </c>
      <c r="Z76" s="178">
        <v>161</v>
      </c>
      <c r="AA76" s="178">
        <v>159</v>
      </c>
      <c r="AB76" s="178">
        <v>129</v>
      </c>
      <c r="AC76" s="179">
        <v>135</v>
      </c>
      <c r="AD76" s="21">
        <v>142.6</v>
      </c>
      <c r="AE76" s="21">
        <v>139.57142857142858</v>
      </c>
      <c r="AF76" s="318"/>
      <c r="AG76" s="319"/>
    </row>
    <row r="77" spans="1:33" x14ac:dyDescent="0.25">
      <c r="A77" s="234"/>
      <c r="B77" s="311">
        <v>0.6875</v>
      </c>
      <c r="C77" s="177">
        <v>70</v>
      </c>
      <c r="D77" s="178">
        <v>89</v>
      </c>
      <c r="E77" s="178">
        <v>116</v>
      </c>
      <c r="F77" s="178">
        <v>87</v>
      </c>
      <c r="G77" s="178">
        <v>77</v>
      </c>
      <c r="H77" s="178">
        <v>72</v>
      </c>
      <c r="I77" s="179">
        <v>88</v>
      </c>
      <c r="J77" s="21">
        <v>87.8</v>
      </c>
      <c r="K77" s="21">
        <v>85.571428571428569</v>
      </c>
      <c r="M77" s="177">
        <v>24</v>
      </c>
      <c r="N77" s="178">
        <v>60</v>
      </c>
      <c r="O77" s="178">
        <v>38</v>
      </c>
      <c r="P77" s="178">
        <v>52</v>
      </c>
      <c r="Q77" s="178">
        <v>45</v>
      </c>
      <c r="R77" s="178">
        <v>54</v>
      </c>
      <c r="S77" s="179">
        <v>77</v>
      </c>
      <c r="T77" s="21">
        <v>43.8</v>
      </c>
      <c r="U77" s="21">
        <v>50</v>
      </c>
      <c r="W77" s="177">
        <v>94</v>
      </c>
      <c r="X77" s="178">
        <v>149</v>
      </c>
      <c r="Y77" s="178">
        <v>154</v>
      </c>
      <c r="Z77" s="178">
        <v>139</v>
      </c>
      <c r="AA77" s="178">
        <v>122</v>
      </c>
      <c r="AB77" s="178">
        <v>126</v>
      </c>
      <c r="AC77" s="179">
        <v>165</v>
      </c>
      <c r="AD77" s="21">
        <v>131.6</v>
      </c>
      <c r="AE77" s="21">
        <v>135.57142857142858</v>
      </c>
      <c r="AF77" s="318"/>
      <c r="AG77" s="319"/>
    </row>
    <row r="78" spans="1:33" x14ac:dyDescent="0.25">
      <c r="A78" s="234"/>
      <c r="B78" s="311">
        <v>0.69791700000000001</v>
      </c>
      <c r="C78" s="177">
        <v>93</v>
      </c>
      <c r="D78" s="178">
        <v>81</v>
      </c>
      <c r="E78" s="178">
        <v>99</v>
      </c>
      <c r="F78" s="178">
        <v>104</v>
      </c>
      <c r="G78" s="178">
        <v>80</v>
      </c>
      <c r="H78" s="178">
        <v>93</v>
      </c>
      <c r="I78" s="179">
        <v>72</v>
      </c>
      <c r="J78" s="21">
        <v>91.4</v>
      </c>
      <c r="K78" s="21">
        <v>88.857142857142861</v>
      </c>
      <c r="M78" s="177">
        <v>21</v>
      </c>
      <c r="N78" s="178">
        <v>53</v>
      </c>
      <c r="O78" s="178">
        <v>45</v>
      </c>
      <c r="P78" s="178">
        <v>61</v>
      </c>
      <c r="Q78" s="178">
        <v>16</v>
      </c>
      <c r="R78" s="178">
        <v>52</v>
      </c>
      <c r="S78" s="179">
        <v>60</v>
      </c>
      <c r="T78" s="21">
        <v>39.200000000000003</v>
      </c>
      <c r="U78" s="21">
        <v>44</v>
      </c>
      <c r="W78" s="177">
        <v>114</v>
      </c>
      <c r="X78" s="178">
        <v>134</v>
      </c>
      <c r="Y78" s="178">
        <v>144</v>
      </c>
      <c r="Z78" s="178">
        <v>165</v>
      </c>
      <c r="AA78" s="178">
        <v>96</v>
      </c>
      <c r="AB78" s="178">
        <v>145</v>
      </c>
      <c r="AC78" s="179">
        <v>132</v>
      </c>
      <c r="AD78" s="21">
        <v>130.6</v>
      </c>
      <c r="AE78" s="21">
        <v>132.85714285714286</v>
      </c>
      <c r="AF78" s="318"/>
      <c r="AG78" s="319"/>
    </row>
    <row r="79" spans="1:33" x14ac:dyDescent="0.25">
      <c r="A79" s="234"/>
      <c r="B79" s="311">
        <v>0.70833299999999999</v>
      </c>
      <c r="C79" s="177">
        <v>92</v>
      </c>
      <c r="D79" s="178">
        <v>99</v>
      </c>
      <c r="E79" s="178">
        <v>93</v>
      </c>
      <c r="F79" s="178">
        <v>126</v>
      </c>
      <c r="G79" s="178">
        <v>100</v>
      </c>
      <c r="H79" s="178">
        <v>123</v>
      </c>
      <c r="I79" s="179">
        <v>79</v>
      </c>
      <c r="J79" s="21">
        <v>102</v>
      </c>
      <c r="K79" s="21">
        <v>101.71428571428571</v>
      </c>
      <c r="M79" s="177">
        <v>50</v>
      </c>
      <c r="N79" s="178">
        <v>49</v>
      </c>
      <c r="O79" s="178">
        <v>53</v>
      </c>
      <c r="P79" s="178">
        <v>52</v>
      </c>
      <c r="Q79" s="178">
        <v>20</v>
      </c>
      <c r="R79" s="178">
        <v>59</v>
      </c>
      <c r="S79" s="179">
        <v>54</v>
      </c>
      <c r="T79" s="21">
        <v>44.8</v>
      </c>
      <c r="U79" s="21">
        <v>48.142857142857146</v>
      </c>
      <c r="W79" s="177">
        <v>142</v>
      </c>
      <c r="X79" s="178">
        <v>148</v>
      </c>
      <c r="Y79" s="178">
        <v>146</v>
      </c>
      <c r="Z79" s="178">
        <v>178</v>
      </c>
      <c r="AA79" s="178">
        <v>120</v>
      </c>
      <c r="AB79" s="178">
        <v>182</v>
      </c>
      <c r="AC79" s="179">
        <v>133</v>
      </c>
      <c r="AD79" s="21">
        <v>146.80000000000001</v>
      </c>
      <c r="AE79" s="21">
        <v>149.85714285714286</v>
      </c>
      <c r="AF79" s="318"/>
      <c r="AG79" s="319"/>
    </row>
    <row r="80" spans="1:33" x14ac:dyDescent="0.25">
      <c r="A80" s="234"/>
      <c r="B80" s="311">
        <v>0.71875</v>
      </c>
      <c r="C80" s="177">
        <v>97</v>
      </c>
      <c r="D80" s="178">
        <v>84</v>
      </c>
      <c r="E80" s="178">
        <v>91</v>
      </c>
      <c r="F80" s="178">
        <v>123</v>
      </c>
      <c r="G80" s="178">
        <v>42</v>
      </c>
      <c r="H80" s="178">
        <v>76</v>
      </c>
      <c r="I80" s="179">
        <v>91</v>
      </c>
      <c r="J80" s="21">
        <v>87.4</v>
      </c>
      <c r="K80" s="21">
        <v>86.285714285714292</v>
      </c>
      <c r="M80" s="177">
        <v>47</v>
      </c>
      <c r="N80" s="178">
        <v>53</v>
      </c>
      <c r="O80" s="178">
        <v>56</v>
      </c>
      <c r="P80" s="178">
        <v>66</v>
      </c>
      <c r="Q80" s="178">
        <v>47</v>
      </c>
      <c r="R80" s="178">
        <v>65</v>
      </c>
      <c r="S80" s="179">
        <v>56</v>
      </c>
      <c r="T80" s="21">
        <v>53.8</v>
      </c>
      <c r="U80" s="21">
        <v>55.714285714285715</v>
      </c>
      <c r="W80" s="177">
        <v>144</v>
      </c>
      <c r="X80" s="178">
        <v>137</v>
      </c>
      <c r="Y80" s="178">
        <v>147</v>
      </c>
      <c r="Z80" s="178">
        <v>189</v>
      </c>
      <c r="AA80" s="178">
        <v>89</v>
      </c>
      <c r="AB80" s="178">
        <v>141</v>
      </c>
      <c r="AC80" s="179">
        <v>147</v>
      </c>
      <c r="AD80" s="21">
        <v>141.19999999999999</v>
      </c>
      <c r="AE80" s="21">
        <v>142</v>
      </c>
      <c r="AF80" s="318"/>
      <c r="AG80" s="319"/>
    </row>
    <row r="81" spans="1:33" x14ac:dyDescent="0.25">
      <c r="A81" s="234"/>
      <c r="B81" s="311">
        <v>0.72916700000000001</v>
      </c>
      <c r="C81" s="177">
        <v>104</v>
      </c>
      <c r="D81" s="178">
        <v>113</v>
      </c>
      <c r="E81" s="178">
        <v>99</v>
      </c>
      <c r="F81" s="178">
        <v>108</v>
      </c>
      <c r="G81" s="178">
        <v>68</v>
      </c>
      <c r="H81" s="178">
        <v>76</v>
      </c>
      <c r="I81" s="179">
        <v>55</v>
      </c>
      <c r="J81" s="21">
        <v>98.4</v>
      </c>
      <c r="K81" s="21">
        <v>89</v>
      </c>
      <c r="M81" s="177">
        <v>54</v>
      </c>
      <c r="N81" s="178">
        <v>53</v>
      </c>
      <c r="O81" s="178">
        <v>76</v>
      </c>
      <c r="P81" s="178">
        <v>64</v>
      </c>
      <c r="Q81" s="178">
        <v>51</v>
      </c>
      <c r="R81" s="178">
        <v>44</v>
      </c>
      <c r="S81" s="179">
        <v>56</v>
      </c>
      <c r="T81" s="21">
        <v>59.6</v>
      </c>
      <c r="U81" s="21">
        <v>56.857142857142854</v>
      </c>
      <c r="W81" s="177">
        <v>158</v>
      </c>
      <c r="X81" s="178">
        <v>166</v>
      </c>
      <c r="Y81" s="178">
        <v>175</v>
      </c>
      <c r="Z81" s="178">
        <v>172</v>
      </c>
      <c r="AA81" s="178">
        <v>119</v>
      </c>
      <c r="AB81" s="178">
        <v>120</v>
      </c>
      <c r="AC81" s="179">
        <v>111</v>
      </c>
      <c r="AD81" s="21">
        <v>158</v>
      </c>
      <c r="AE81" s="21">
        <v>145.85714285714286</v>
      </c>
      <c r="AF81" s="318"/>
      <c r="AG81" s="319"/>
    </row>
    <row r="82" spans="1:33" x14ac:dyDescent="0.25">
      <c r="A82" s="234"/>
      <c r="B82" s="311">
        <v>0.73958299999999999</v>
      </c>
      <c r="C82" s="177">
        <v>95</v>
      </c>
      <c r="D82" s="178">
        <v>102</v>
      </c>
      <c r="E82" s="178">
        <v>125</v>
      </c>
      <c r="F82" s="178">
        <v>112</v>
      </c>
      <c r="G82" s="178">
        <v>114</v>
      </c>
      <c r="H82" s="178">
        <v>87</v>
      </c>
      <c r="I82" s="179">
        <v>77</v>
      </c>
      <c r="J82" s="21">
        <v>109.6</v>
      </c>
      <c r="K82" s="21">
        <v>101.71428571428571</v>
      </c>
      <c r="M82" s="177">
        <v>51</v>
      </c>
      <c r="N82" s="178">
        <v>57</v>
      </c>
      <c r="O82" s="178">
        <v>56</v>
      </c>
      <c r="P82" s="178">
        <v>62</v>
      </c>
      <c r="Q82" s="178">
        <v>58</v>
      </c>
      <c r="R82" s="178">
        <v>54</v>
      </c>
      <c r="S82" s="179">
        <v>39</v>
      </c>
      <c r="T82" s="21">
        <v>56.8</v>
      </c>
      <c r="U82" s="21">
        <v>53.857142857142854</v>
      </c>
      <c r="W82" s="177">
        <v>146</v>
      </c>
      <c r="X82" s="178">
        <v>159</v>
      </c>
      <c r="Y82" s="178">
        <v>181</v>
      </c>
      <c r="Z82" s="178">
        <v>174</v>
      </c>
      <c r="AA82" s="178">
        <v>172</v>
      </c>
      <c r="AB82" s="178">
        <v>141</v>
      </c>
      <c r="AC82" s="179">
        <v>116</v>
      </c>
      <c r="AD82" s="21">
        <v>166.4</v>
      </c>
      <c r="AE82" s="21">
        <v>155.57142857142858</v>
      </c>
      <c r="AF82" s="318"/>
      <c r="AG82" s="319"/>
    </row>
    <row r="83" spans="1:33" x14ac:dyDescent="0.25">
      <c r="A83" s="234"/>
      <c r="B83" s="311">
        <v>0.75</v>
      </c>
      <c r="C83" s="177">
        <v>69</v>
      </c>
      <c r="D83" s="178">
        <v>120</v>
      </c>
      <c r="E83" s="178">
        <v>95</v>
      </c>
      <c r="F83" s="178">
        <v>99</v>
      </c>
      <c r="G83" s="178">
        <v>108</v>
      </c>
      <c r="H83" s="178">
        <v>95</v>
      </c>
      <c r="I83" s="179">
        <v>61</v>
      </c>
      <c r="J83" s="21">
        <v>98.2</v>
      </c>
      <c r="K83" s="21">
        <v>92.428571428571431</v>
      </c>
      <c r="M83" s="177">
        <v>48</v>
      </c>
      <c r="N83" s="178">
        <v>69</v>
      </c>
      <c r="O83" s="178">
        <v>60</v>
      </c>
      <c r="P83" s="178">
        <v>56</v>
      </c>
      <c r="Q83" s="178">
        <v>66</v>
      </c>
      <c r="R83" s="178">
        <v>52</v>
      </c>
      <c r="S83" s="179">
        <v>52</v>
      </c>
      <c r="T83" s="21">
        <v>59.8</v>
      </c>
      <c r="U83" s="21">
        <v>57.571428571428569</v>
      </c>
      <c r="W83" s="177">
        <v>117</v>
      </c>
      <c r="X83" s="178">
        <v>189</v>
      </c>
      <c r="Y83" s="178">
        <v>155</v>
      </c>
      <c r="Z83" s="178">
        <v>155</v>
      </c>
      <c r="AA83" s="178">
        <v>174</v>
      </c>
      <c r="AB83" s="178">
        <v>147</v>
      </c>
      <c r="AC83" s="179">
        <v>113</v>
      </c>
      <c r="AD83" s="21">
        <v>158</v>
      </c>
      <c r="AE83" s="21">
        <v>150</v>
      </c>
      <c r="AF83" s="318"/>
      <c r="AG83" s="319"/>
    </row>
    <row r="84" spans="1:33" x14ac:dyDescent="0.25">
      <c r="A84" s="234"/>
      <c r="B84" s="311">
        <v>0.76041700000000001</v>
      </c>
      <c r="C84" s="177">
        <v>68</v>
      </c>
      <c r="D84" s="178">
        <v>70</v>
      </c>
      <c r="E84" s="178">
        <v>95</v>
      </c>
      <c r="F84" s="178">
        <v>72</v>
      </c>
      <c r="G84" s="178">
        <v>75</v>
      </c>
      <c r="H84" s="178">
        <v>67</v>
      </c>
      <c r="I84" s="179">
        <v>49</v>
      </c>
      <c r="J84" s="21">
        <v>76</v>
      </c>
      <c r="K84" s="21">
        <v>70.857142857142861</v>
      </c>
      <c r="M84" s="177">
        <v>49</v>
      </c>
      <c r="N84" s="178">
        <v>55</v>
      </c>
      <c r="O84" s="178">
        <v>55</v>
      </c>
      <c r="P84" s="178">
        <v>60</v>
      </c>
      <c r="Q84" s="178">
        <v>61</v>
      </c>
      <c r="R84" s="178">
        <v>43</v>
      </c>
      <c r="S84" s="179">
        <v>46</v>
      </c>
      <c r="T84" s="21">
        <v>56</v>
      </c>
      <c r="U84" s="21">
        <v>52.714285714285715</v>
      </c>
      <c r="W84" s="177">
        <v>117</v>
      </c>
      <c r="X84" s="178">
        <v>125</v>
      </c>
      <c r="Y84" s="178">
        <v>150</v>
      </c>
      <c r="Z84" s="178">
        <v>132</v>
      </c>
      <c r="AA84" s="178">
        <v>136</v>
      </c>
      <c r="AB84" s="178">
        <v>110</v>
      </c>
      <c r="AC84" s="179">
        <v>95</v>
      </c>
      <c r="AD84" s="21">
        <v>132</v>
      </c>
      <c r="AE84" s="21">
        <v>123.57142857142857</v>
      </c>
      <c r="AF84" s="318"/>
      <c r="AG84" s="319"/>
    </row>
    <row r="85" spans="1:33" x14ac:dyDescent="0.25">
      <c r="A85" s="234"/>
      <c r="B85" s="311">
        <v>0.77083299999999999</v>
      </c>
      <c r="C85" s="177">
        <v>64</v>
      </c>
      <c r="D85" s="178">
        <v>89</v>
      </c>
      <c r="E85" s="178">
        <v>90</v>
      </c>
      <c r="F85" s="178">
        <v>87</v>
      </c>
      <c r="G85" s="178">
        <v>70</v>
      </c>
      <c r="H85" s="178">
        <v>80</v>
      </c>
      <c r="I85" s="179">
        <v>53</v>
      </c>
      <c r="J85" s="21">
        <v>80</v>
      </c>
      <c r="K85" s="21">
        <v>76.142857142857139</v>
      </c>
      <c r="M85" s="177">
        <v>48</v>
      </c>
      <c r="N85" s="178">
        <v>61</v>
      </c>
      <c r="O85" s="178">
        <v>55</v>
      </c>
      <c r="P85" s="178">
        <v>50</v>
      </c>
      <c r="Q85" s="178">
        <v>61</v>
      </c>
      <c r="R85" s="178">
        <v>36</v>
      </c>
      <c r="S85" s="179">
        <v>44</v>
      </c>
      <c r="T85" s="21">
        <v>55</v>
      </c>
      <c r="U85" s="21">
        <v>50.714285714285715</v>
      </c>
      <c r="W85" s="177">
        <v>112</v>
      </c>
      <c r="X85" s="178">
        <v>150</v>
      </c>
      <c r="Y85" s="178">
        <v>145</v>
      </c>
      <c r="Z85" s="178">
        <v>137</v>
      </c>
      <c r="AA85" s="178">
        <v>131</v>
      </c>
      <c r="AB85" s="178">
        <v>116</v>
      </c>
      <c r="AC85" s="179">
        <v>97</v>
      </c>
      <c r="AD85" s="21">
        <v>135</v>
      </c>
      <c r="AE85" s="21">
        <v>126.85714285714286</v>
      </c>
      <c r="AF85" s="318"/>
      <c r="AG85" s="319"/>
    </row>
    <row r="86" spans="1:33" x14ac:dyDescent="0.25">
      <c r="A86" s="234"/>
      <c r="B86" s="311">
        <v>0.78125</v>
      </c>
      <c r="C86" s="177">
        <v>63</v>
      </c>
      <c r="D86" s="178">
        <v>92</v>
      </c>
      <c r="E86" s="178">
        <v>77</v>
      </c>
      <c r="F86" s="178">
        <v>87</v>
      </c>
      <c r="G86" s="178">
        <v>54</v>
      </c>
      <c r="H86" s="178">
        <v>61</v>
      </c>
      <c r="I86" s="179">
        <v>48</v>
      </c>
      <c r="J86" s="21">
        <v>74.599999999999994</v>
      </c>
      <c r="K86" s="21">
        <v>68.857142857142861</v>
      </c>
      <c r="M86" s="177">
        <v>46</v>
      </c>
      <c r="N86" s="178">
        <v>57</v>
      </c>
      <c r="O86" s="178">
        <v>56</v>
      </c>
      <c r="P86" s="178">
        <v>63</v>
      </c>
      <c r="Q86" s="178">
        <v>48</v>
      </c>
      <c r="R86" s="178">
        <v>38</v>
      </c>
      <c r="S86" s="179">
        <v>47</v>
      </c>
      <c r="T86" s="21">
        <v>54</v>
      </c>
      <c r="U86" s="21">
        <v>50.714285714285715</v>
      </c>
      <c r="W86" s="177">
        <v>109</v>
      </c>
      <c r="X86" s="178">
        <v>149</v>
      </c>
      <c r="Y86" s="178">
        <v>133</v>
      </c>
      <c r="Z86" s="178">
        <v>150</v>
      </c>
      <c r="AA86" s="178">
        <v>102</v>
      </c>
      <c r="AB86" s="178">
        <v>99</v>
      </c>
      <c r="AC86" s="179">
        <v>95</v>
      </c>
      <c r="AD86" s="21">
        <v>128.6</v>
      </c>
      <c r="AE86" s="21">
        <v>119.57142857142857</v>
      </c>
      <c r="AF86" s="318"/>
      <c r="AG86" s="319"/>
    </row>
    <row r="87" spans="1:33" x14ac:dyDescent="0.25">
      <c r="A87" s="234"/>
      <c r="B87" s="311">
        <v>0.79166700000000001</v>
      </c>
      <c r="C87" s="177">
        <v>66</v>
      </c>
      <c r="D87" s="178">
        <v>49</v>
      </c>
      <c r="E87" s="178">
        <v>55</v>
      </c>
      <c r="F87" s="178">
        <v>60</v>
      </c>
      <c r="G87" s="178">
        <v>60</v>
      </c>
      <c r="H87" s="178">
        <v>56</v>
      </c>
      <c r="I87" s="179">
        <v>41</v>
      </c>
      <c r="J87" s="21">
        <v>58</v>
      </c>
      <c r="K87" s="21">
        <v>55.285714285714285</v>
      </c>
      <c r="M87" s="177">
        <v>44</v>
      </c>
      <c r="N87" s="178">
        <v>48</v>
      </c>
      <c r="O87" s="178">
        <v>64</v>
      </c>
      <c r="P87" s="178">
        <v>64</v>
      </c>
      <c r="Q87" s="178">
        <v>59</v>
      </c>
      <c r="R87" s="178">
        <v>35</v>
      </c>
      <c r="S87" s="179">
        <v>57</v>
      </c>
      <c r="T87" s="21">
        <v>55.8</v>
      </c>
      <c r="U87" s="21">
        <v>53</v>
      </c>
      <c r="W87" s="177">
        <v>110</v>
      </c>
      <c r="X87" s="178">
        <v>97</v>
      </c>
      <c r="Y87" s="178">
        <v>119</v>
      </c>
      <c r="Z87" s="178">
        <v>124</v>
      </c>
      <c r="AA87" s="178">
        <v>119</v>
      </c>
      <c r="AB87" s="178">
        <v>91</v>
      </c>
      <c r="AC87" s="179">
        <v>98</v>
      </c>
      <c r="AD87" s="21">
        <v>113.8</v>
      </c>
      <c r="AE87" s="21">
        <v>108.28571428571429</v>
      </c>
      <c r="AF87" s="318"/>
      <c r="AG87" s="319"/>
    </row>
    <row r="88" spans="1:33" x14ac:dyDescent="0.25">
      <c r="A88" s="234"/>
      <c r="B88" s="311">
        <v>0.80208299999999999</v>
      </c>
      <c r="C88" s="177">
        <v>49</v>
      </c>
      <c r="D88" s="178">
        <v>49</v>
      </c>
      <c r="E88" s="178">
        <v>54</v>
      </c>
      <c r="F88" s="178">
        <v>57</v>
      </c>
      <c r="G88" s="178">
        <v>58</v>
      </c>
      <c r="H88" s="178">
        <v>54</v>
      </c>
      <c r="I88" s="179">
        <v>30</v>
      </c>
      <c r="J88" s="21">
        <v>53.4</v>
      </c>
      <c r="K88" s="21">
        <v>50.142857142857146</v>
      </c>
      <c r="M88" s="177">
        <v>38</v>
      </c>
      <c r="N88" s="178">
        <v>41</v>
      </c>
      <c r="O88" s="178">
        <v>52</v>
      </c>
      <c r="P88" s="178">
        <v>42</v>
      </c>
      <c r="Q88" s="178">
        <v>43</v>
      </c>
      <c r="R88" s="178">
        <v>42</v>
      </c>
      <c r="S88" s="179">
        <v>30</v>
      </c>
      <c r="T88" s="21">
        <v>43.2</v>
      </c>
      <c r="U88" s="21">
        <v>41.142857142857146</v>
      </c>
      <c r="W88" s="177">
        <v>87</v>
      </c>
      <c r="X88" s="178">
        <v>90</v>
      </c>
      <c r="Y88" s="178">
        <v>106</v>
      </c>
      <c r="Z88" s="178">
        <v>99</v>
      </c>
      <c r="AA88" s="178">
        <v>101</v>
      </c>
      <c r="AB88" s="178">
        <v>96</v>
      </c>
      <c r="AC88" s="179">
        <v>60</v>
      </c>
      <c r="AD88" s="21">
        <v>96.6</v>
      </c>
      <c r="AE88" s="21">
        <v>91.285714285714292</v>
      </c>
      <c r="AF88" s="318"/>
      <c r="AG88" s="319"/>
    </row>
    <row r="89" spans="1:33" x14ac:dyDescent="0.25">
      <c r="A89" s="234"/>
      <c r="B89" s="311">
        <v>0.8125</v>
      </c>
      <c r="C89" s="177">
        <v>36</v>
      </c>
      <c r="D89" s="178">
        <v>64</v>
      </c>
      <c r="E89" s="178">
        <v>52</v>
      </c>
      <c r="F89" s="178">
        <v>48</v>
      </c>
      <c r="G89" s="178">
        <v>52</v>
      </c>
      <c r="H89" s="178">
        <v>49</v>
      </c>
      <c r="I89" s="179">
        <v>40</v>
      </c>
      <c r="J89" s="21">
        <v>50.4</v>
      </c>
      <c r="K89" s="21">
        <v>48.714285714285715</v>
      </c>
      <c r="M89" s="177">
        <v>32</v>
      </c>
      <c r="N89" s="178">
        <v>49</v>
      </c>
      <c r="O89" s="178">
        <v>39</v>
      </c>
      <c r="P89" s="178">
        <v>40</v>
      </c>
      <c r="Q89" s="178">
        <v>34</v>
      </c>
      <c r="R89" s="178">
        <v>32</v>
      </c>
      <c r="S89" s="179">
        <v>43</v>
      </c>
      <c r="T89" s="21">
        <v>38.799999999999997</v>
      </c>
      <c r="U89" s="21">
        <v>38.428571428571431</v>
      </c>
      <c r="W89" s="177">
        <v>68</v>
      </c>
      <c r="X89" s="178">
        <v>113</v>
      </c>
      <c r="Y89" s="178">
        <v>91</v>
      </c>
      <c r="Z89" s="178">
        <v>88</v>
      </c>
      <c r="AA89" s="178">
        <v>86</v>
      </c>
      <c r="AB89" s="178">
        <v>81</v>
      </c>
      <c r="AC89" s="179">
        <v>83</v>
      </c>
      <c r="AD89" s="21">
        <v>89.2</v>
      </c>
      <c r="AE89" s="21">
        <v>87.142857142857139</v>
      </c>
      <c r="AF89" s="318"/>
      <c r="AG89" s="319"/>
    </row>
    <row r="90" spans="1:33" x14ac:dyDescent="0.25">
      <c r="A90" s="234"/>
      <c r="B90" s="311">
        <v>0.82291700000000001</v>
      </c>
      <c r="C90" s="177">
        <v>35</v>
      </c>
      <c r="D90" s="178">
        <v>38</v>
      </c>
      <c r="E90" s="178">
        <v>47</v>
      </c>
      <c r="F90" s="178">
        <v>41</v>
      </c>
      <c r="G90" s="178">
        <v>61</v>
      </c>
      <c r="H90" s="178">
        <v>41</v>
      </c>
      <c r="I90" s="179">
        <v>37</v>
      </c>
      <c r="J90" s="21">
        <v>44.4</v>
      </c>
      <c r="K90" s="21">
        <v>42.857142857142854</v>
      </c>
      <c r="M90" s="177">
        <v>28</v>
      </c>
      <c r="N90" s="178">
        <v>49</v>
      </c>
      <c r="O90" s="178">
        <v>38</v>
      </c>
      <c r="P90" s="178">
        <v>52</v>
      </c>
      <c r="Q90" s="178">
        <v>45</v>
      </c>
      <c r="R90" s="178">
        <v>27</v>
      </c>
      <c r="S90" s="179">
        <v>28</v>
      </c>
      <c r="T90" s="21">
        <v>42.4</v>
      </c>
      <c r="U90" s="21">
        <v>38.142857142857146</v>
      </c>
      <c r="W90" s="177">
        <v>63</v>
      </c>
      <c r="X90" s="178">
        <v>87</v>
      </c>
      <c r="Y90" s="178">
        <v>85</v>
      </c>
      <c r="Z90" s="178">
        <v>93</v>
      </c>
      <c r="AA90" s="178">
        <v>106</v>
      </c>
      <c r="AB90" s="178">
        <v>68</v>
      </c>
      <c r="AC90" s="179">
        <v>65</v>
      </c>
      <c r="AD90" s="21">
        <v>86.8</v>
      </c>
      <c r="AE90" s="21">
        <v>81</v>
      </c>
      <c r="AF90" s="318"/>
      <c r="AG90" s="319"/>
    </row>
    <row r="91" spans="1:33" x14ac:dyDescent="0.25">
      <c r="A91" s="234"/>
      <c r="B91" s="311">
        <v>0.83333299999999999</v>
      </c>
      <c r="C91" s="177">
        <v>32</v>
      </c>
      <c r="D91" s="178">
        <v>47</v>
      </c>
      <c r="E91" s="178">
        <v>39</v>
      </c>
      <c r="F91" s="178">
        <v>30</v>
      </c>
      <c r="G91" s="178">
        <v>33</v>
      </c>
      <c r="H91" s="178">
        <v>38</v>
      </c>
      <c r="I91" s="179">
        <v>38</v>
      </c>
      <c r="J91" s="21">
        <v>36.200000000000003</v>
      </c>
      <c r="K91" s="21">
        <v>36.714285714285715</v>
      </c>
      <c r="M91" s="177">
        <v>25</v>
      </c>
      <c r="N91" s="178">
        <v>34</v>
      </c>
      <c r="O91" s="178">
        <v>36</v>
      </c>
      <c r="P91" s="178">
        <v>37</v>
      </c>
      <c r="Q91" s="178">
        <v>39</v>
      </c>
      <c r="R91" s="178">
        <v>39</v>
      </c>
      <c r="S91" s="179">
        <v>35</v>
      </c>
      <c r="T91" s="21">
        <v>34.200000000000003</v>
      </c>
      <c r="U91" s="21">
        <v>35</v>
      </c>
      <c r="W91" s="177">
        <v>57</v>
      </c>
      <c r="X91" s="178">
        <v>81</v>
      </c>
      <c r="Y91" s="178">
        <v>75</v>
      </c>
      <c r="Z91" s="178">
        <v>67</v>
      </c>
      <c r="AA91" s="178">
        <v>72</v>
      </c>
      <c r="AB91" s="178">
        <v>77</v>
      </c>
      <c r="AC91" s="179">
        <v>73</v>
      </c>
      <c r="AD91" s="21">
        <v>70.400000000000006</v>
      </c>
      <c r="AE91" s="21">
        <v>71.714285714285708</v>
      </c>
      <c r="AF91" s="318"/>
      <c r="AG91" s="319"/>
    </row>
    <row r="92" spans="1:33" x14ac:dyDescent="0.25">
      <c r="A92" s="234"/>
      <c r="B92" s="311">
        <v>0.84375</v>
      </c>
      <c r="C92" s="177">
        <v>31</v>
      </c>
      <c r="D92" s="178">
        <v>54</v>
      </c>
      <c r="E92" s="178">
        <v>42</v>
      </c>
      <c r="F92" s="178">
        <v>36</v>
      </c>
      <c r="G92" s="178">
        <v>41</v>
      </c>
      <c r="H92" s="178">
        <v>43</v>
      </c>
      <c r="I92" s="179">
        <v>28</v>
      </c>
      <c r="J92" s="21">
        <v>40.799999999999997</v>
      </c>
      <c r="K92" s="21">
        <v>39.285714285714285</v>
      </c>
      <c r="M92" s="177">
        <v>35</v>
      </c>
      <c r="N92" s="178">
        <v>46</v>
      </c>
      <c r="O92" s="178">
        <v>41</v>
      </c>
      <c r="P92" s="178">
        <v>36</v>
      </c>
      <c r="Q92" s="178">
        <v>24</v>
      </c>
      <c r="R92" s="178">
        <v>16</v>
      </c>
      <c r="S92" s="179">
        <v>29</v>
      </c>
      <c r="T92" s="21">
        <v>36.4</v>
      </c>
      <c r="U92" s="21">
        <v>32.428571428571431</v>
      </c>
      <c r="W92" s="177">
        <v>66</v>
      </c>
      <c r="X92" s="178">
        <v>100</v>
      </c>
      <c r="Y92" s="178">
        <v>83</v>
      </c>
      <c r="Z92" s="178">
        <v>72</v>
      </c>
      <c r="AA92" s="178">
        <v>65</v>
      </c>
      <c r="AB92" s="178">
        <v>59</v>
      </c>
      <c r="AC92" s="179">
        <v>57</v>
      </c>
      <c r="AD92" s="21">
        <v>77.2</v>
      </c>
      <c r="AE92" s="21">
        <v>71.714285714285708</v>
      </c>
      <c r="AF92" s="318"/>
      <c r="AG92" s="319"/>
    </row>
    <row r="93" spans="1:33" x14ac:dyDescent="0.25">
      <c r="A93" s="234"/>
      <c r="B93" s="311">
        <v>0.85416700000000001</v>
      </c>
      <c r="C93" s="177">
        <v>23</v>
      </c>
      <c r="D93" s="178">
        <v>36</v>
      </c>
      <c r="E93" s="178">
        <v>50</v>
      </c>
      <c r="F93" s="178">
        <v>37</v>
      </c>
      <c r="G93" s="178">
        <v>34</v>
      </c>
      <c r="H93" s="178">
        <v>23</v>
      </c>
      <c r="I93" s="179">
        <v>30</v>
      </c>
      <c r="J93" s="21">
        <v>36</v>
      </c>
      <c r="K93" s="21">
        <v>33.285714285714285</v>
      </c>
      <c r="M93" s="177">
        <v>20</v>
      </c>
      <c r="N93" s="178">
        <v>31</v>
      </c>
      <c r="O93" s="178">
        <v>27</v>
      </c>
      <c r="P93" s="178">
        <v>30</v>
      </c>
      <c r="Q93" s="178">
        <v>29</v>
      </c>
      <c r="R93" s="178">
        <v>21</v>
      </c>
      <c r="S93" s="179">
        <v>31</v>
      </c>
      <c r="T93" s="21">
        <v>27.4</v>
      </c>
      <c r="U93" s="21">
        <v>27</v>
      </c>
      <c r="W93" s="177">
        <v>43</v>
      </c>
      <c r="X93" s="178">
        <v>67</v>
      </c>
      <c r="Y93" s="178">
        <v>77</v>
      </c>
      <c r="Z93" s="178">
        <v>67</v>
      </c>
      <c r="AA93" s="178">
        <v>63</v>
      </c>
      <c r="AB93" s="178">
        <v>44</v>
      </c>
      <c r="AC93" s="179">
        <v>61</v>
      </c>
      <c r="AD93" s="21">
        <v>63.4</v>
      </c>
      <c r="AE93" s="21">
        <v>60.285714285714285</v>
      </c>
      <c r="AF93" s="318"/>
      <c r="AG93" s="319"/>
    </row>
    <row r="94" spans="1:33" x14ac:dyDescent="0.25">
      <c r="A94" s="234"/>
      <c r="B94" s="311">
        <v>0.86458299999999999</v>
      </c>
      <c r="C94" s="177">
        <v>30</v>
      </c>
      <c r="D94" s="178">
        <v>32</v>
      </c>
      <c r="E94" s="178">
        <v>38</v>
      </c>
      <c r="F94" s="178">
        <v>36</v>
      </c>
      <c r="G94" s="178">
        <v>22</v>
      </c>
      <c r="H94" s="178">
        <v>14</v>
      </c>
      <c r="I94" s="179">
        <v>19</v>
      </c>
      <c r="J94" s="21">
        <v>31.6</v>
      </c>
      <c r="K94" s="21">
        <v>27.285714285714285</v>
      </c>
      <c r="M94" s="177">
        <v>27</v>
      </c>
      <c r="N94" s="178">
        <v>25</v>
      </c>
      <c r="O94" s="178">
        <v>25</v>
      </c>
      <c r="P94" s="178">
        <v>25</v>
      </c>
      <c r="Q94" s="178">
        <v>30</v>
      </c>
      <c r="R94" s="178">
        <v>16</v>
      </c>
      <c r="S94" s="179">
        <v>27</v>
      </c>
      <c r="T94" s="21">
        <v>26.4</v>
      </c>
      <c r="U94" s="21">
        <v>25</v>
      </c>
      <c r="W94" s="177">
        <v>57</v>
      </c>
      <c r="X94" s="178">
        <v>57</v>
      </c>
      <c r="Y94" s="178">
        <v>63</v>
      </c>
      <c r="Z94" s="178">
        <v>61</v>
      </c>
      <c r="AA94" s="178">
        <v>52</v>
      </c>
      <c r="AB94" s="178">
        <v>30</v>
      </c>
      <c r="AC94" s="179">
        <v>46</v>
      </c>
      <c r="AD94" s="21">
        <v>58</v>
      </c>
      <c r="AE94" s="21">
        <v>52.285714285714285</v>
      </c>
      <c r="AF94" s="318"/>
      <c r="AG94" s="319"/>
    </row>
    <row r="95" spans="1:33" x14ac:dyDescent="0.25">
      <c r="A95" s="234"/>
      <c r="B95" s="311">
        <v>0.875</v>
      </c>
      <c r="C95" s="177">
        <v>20</v>
      </c>
      <c r="D95" s="178">
        <v>24</v>
      </c>
      <c r="E95" s="178">
        <v>36</v>
      </c>
      <c r="F95" s="178">
        <v>30</v>
      </c>
      <c r="G95" s="178">
        <v>32</v>
      </c>
      <c r="H95" s="178">
        <v>24</v>
      </c>
      <c r="I95" s="179">
        <v>23</v>
      </c>
      <c r="J95" s="21">
        <v>28.4</v>
      </c>
      <c r="K95" s="21">
        <v>27</v>
      </c>
      <c r="M95" s="177">
        <v>22</v>
      </c>
      <c r="N95" s="178">
        <v>25</v>
      </c>
      <c r="O95" s="178">
        <v>24</v>
      </c>
      <c r="P95" s="178">
        <v>22</v>
      </c>
      <c r="Q95" s="178">
        <v>25</v>
      </c>
      <c r="R95" s="178">
        <v>16</v>
      </c>
      <c r="S95" s="179">
        <v>16</v>
      </c>
      <c r="T95" s="21">
        <v>23.6</v>
      </c>
      <c r="U95" s="21">
        <v>21.428571428571427</v>
      </c>
      <c r="W95" s="177">
        <v>42</v>
      </c>
      <c r="X95" s="178">
        <v>49</v>
      </c>
      <c r="Y95" s="178">
        <v>60</v>
      </c>
      <c r="Z95" s="178">
        <v>52</v>
      </c>
      <c r="AA95" s="178">
        <v>57</v>
      </c>
      <c r="AB95" s="178">
        <v>40</v>
      </c>
      <c r="AC95" s="179">
        <v>39</v>
      </c>
      <c r="AD95" s="21">
        <v>52</v>
      </c>
      <c r="AE95" s="21">
        <v>48.428571428571431</v>
      </c>
      <c r="AF95" s="318"/>
      <c r="AG95" s="319"/>
    </row>
    <row r="96" spans="1:33" x14ac:dyDescent="0.25">
      <c r="A96" s="234"/>
      <c r="B96" s="311">
        <v>0.88541700000000001</v>
      </c>
      <c r="C96" s="177">
        <v>23</v>
      </c>
      <c r="D96" s="178">
        <v>27</v>
      </c>
      <c r="E96" s="178">
        <v>22</v>
      </c>
      <c r="F96" s="178">
        <v>23</v>
      </c>
      <c r="G96" s="178">
        <v>25</v>
      </c>
      <c r="H96" s="178">
        <v>35</v>
      </c>
      <c r="I96" s="179">
        <v>24</v>
      </c>
      <c r="J96" s="21">
        <v>24</v>
      </c>
      <c r="K96" s="21">
        <v>25.571428571428573</v>
      </c>
      <c r="M96" s="177">
        <v>22</v>
      </c>
      <c r="N96" s="178">
        <v>17</v>
      </c>
      <c r="O96" s="178">
        <v>26</v>
      </c>
      <c r="P96" s="178">
        <v>21</v>
      </c>
      <c r="Q96" s="178">
        <v>29</v>
      </c>
      <c r="R96" s="178">
        <v>20</v>
      </c>
      <c r="S96" s="179">
        <v>14</v>
      </c>
      <c r="T96" s="21">
        <v>23</v>
      </c>
      <c r="U96" s="21">
        <v>21.285714285714285</v>
      </c>
      <c r="W96" s="177">
        <v>45</v>
      </c>
      <c r="X96" s="178">
        <v>44</v>
      </c>
      <c r="Y96" s="178">
        <v>48</v>
      </c>
      <c r="Z96" s="178">
        <v>44</v>
      </c>
      <c r="AA96" s="178">
        <v>54</v>
      </c>
      <c r="AB96" s="178">
        <v>55</v>
      </c>
      <c r="AC96" s="179">
        <v>38</v>
      </c>
      <c r="AD96" s="21">
        <v>47</v>
      </c>
      <c r="AE96" s="21">
        <v>46.857142857142854</v>
      </c>
      <c r="AF96" s="318"/>
      <c r="AG96" s="319"/>
    </row>
    <row r="97" spans="1:33" x14ac:dyDescent="0.25">
      <c r="A97" s="234"/>
      <c r="B97" s="311">
        <v>0.89583299999999999</v>
      </c>
      <c r="C97" s="177">
        <v>12</v>
      </c>
      <c r="D97" s="178">
        <v>14</v>
      </c>
      <c r="E97" s="178">
        <v>22</v>
      </c>
      <c r="F97" s="178">
        <v>22</v>
      </c>
      <c r="G97" s="178">
        <v>24</v>
      </c>
      <c r="H97" s="178">
        <v>28</v>
      </c>
      <c r="I97" s="179">
        <v>23</v>
      </c>
      <c r="J97" s="21">
        <v>18.8</v>
      </c>
      <c r="K97" s="21">
        <v>20.714285714285715</v>
      </c>
      <c r="M97" s="177">
        <v>28</v>
      </c>
      <c r="N97" s="178">
        <v>25</v>
      </c>
      <c r="O97" s="178">
        <v>18</v>
      </c>
      <c r="P97" s="178">
        <v>21</v>
      </c>
      <c r="Q97" s="178">
        <v>19</v>
      </c>
      <c r="R97" s="178">
        <v>20</v>
      </c>
      <c r="S97" s="179">
        <v>15</v>
      </c>
      <c r="T97" s="21">
        <v>22.2</v>
      </c>
      <c r="U97" s="21">
        <v>20.857142857142858</v>
      </c>
      <c r="W97" s="177">
        <v>40</v>
      </c>
      <c r="X97" s="178">
        <v>39</v>
      </c>
      <c r="Y97" s="178">
        <v>40</v>
      </c>
      <c r="Z97" s="178">
        <v>43</v>
      </c>
      <c r="AA97" s="178">
        <v>43</v>
      </c>
      <c r="AB97" s="178">
        <v>48</v>
      </c>
      <c r="AC97" s="179">
        <v>38</v>
      </c>
      <c r="AD97" s="21">
        <v>41</v>
      </c>
      <c r="AE97" s="21">
        <v>41.571428571428569</v>
      </c>
      <c r="AF97" s="318"/>
      <c r="AG97" s="319"/>
    </row>
    <row r="98" spans="1:33" x14ac:dyDescent="0.25">
      <c r="A98" s="234"/>
      <c r="B98" s="311">
        <v>0.90625</v>
      </c>
      <c r="C98" s="177">
        <v>24</v>
      </c>
      <c r="D98" s="178">
        <v>16</v>
      </c>
      <c r="E98" s="178">
        <v>20</v>
      </c>
      <c r="F98" s="178">
        <v>33</v>
      </c>
      <c r="G98" s="178">
        <v>20</v>
      </c>
      <c r="H98" s="178">
        <v>23</v>
      </c>
      <c r="I98" s="179">
        <v>15</v>
      </c>
      <c r="J98" s="21">
        <v>22.6</v>
      </c>
      <c r="K98" s="21">
        <v>21.571428571428573</v>
      </c>
      <c r="M98" s="177">
        <v>19</v>
      </c>
      <c r="N98" s="178">
        <v>14</v>
      </c>
      <c r="O98" s="178">
        <v>18</v>
      </c>
      <c r="P98" s="178">
        <v>22</v>
      </c>
      <c r="Q98" s="178">
        <v>16</v>
      </c>
      <c r="R98" s="178">
        <v>25</v>
      </c>
      <c r="S98" s="179">
        <v>19</v>
      </c>
      <c r="T98" s="21">
        <v>17.8</v>
      </c>
      <c r="U98" s="21">
        <v>19</v>
      </c>
      <c r="W98" s="177">
        <v>43</v>
      </c>
      <c r="X98" s="178">
        <v>30</v>
      </c>
      <c r="Y98" s="178">
        <v>38</v>
      </c>
      <c r="Z98" s="178">
        <v>55</v>
      </c>
      <c r="AA98" s="178">
        <v>36</v>
      </c>
      <c r="AB98" s="178">
        <v>48</v>
      </c>
      <c r="AC98" s="179">
        <v>34</v>
      </c>
      <c r="AD98" s="21">
        <v>40.4</v>
      </c>
      <c r="AE98" s="21">
        <v>40.571428571428569</v>
      </c>
      <c r="AF98" s="318"/>
      <c r="AG98" s="319"/>
    </row>
    <row r="99" spans="1:33" x14ac:dyDescent="0.25">
      <c r="A99" s="234"/>
      <c r="B99" s="311">
        <v>0.91666700000000001</v>
      </c>
      <c r="C99" s="177">
        <v>22</v>
      </c>
      <c r="D99" s="178">
        <v>23</v>
      </c>
      <c r="E99" s="178">
        <v>34</v>
      </c>
      <c r="F99" s="178">
        <v>19</v>
      </c>
      <c r="G99" s="178">
        <v>25</v>
      </c>
      <c r="H99" s="178">
        <v>26</v>
      </c>
      <c r="I99" s="179">
        <v>16</v>
      </c>
      <c r="J99" s="21">
        <v>24.6</v>
      </c>
      <c r="K99" s="21">
        <v>23.571428571428573</v>
      </c>
      <c r="M99" s="177">
        <v>14</v>
      </c>
      <c r="N99" s="178">
        <v>9</v>
      </c>
      <c r="O99" s="178">
        <v>14</v>
      </c>
      <c r="P99" s="178">
        <v>18</v>
      </c>
      <c r="Q99" s="178">
        <v>21</v>
      </c>
      <c r="R99" s="178">
        <v>20</v>
      </c>
      <c r="S99" s="179">
        <v>9</v>
      </c>
      <c r="T99" s="21">
        <v>15.2</v>
      </c>
      <c r="U99" s="21">
        <v>15</v>
      </c>
      <c r="W99" s="177">
        <v>36</v>
      </c>
      <c r="X99" s="178">
        <v>32</v>
      </c>
      <c r="Y99" s="178">
        <v>48</v>
      </c>
      <c r="Z99" s="178">
        <v>37</v>
      </c>
      <c r="AA99" s="178">
        <v>46</v>
      </c>
      <c r="AB99" s="178">
        <v>46</v>
      </c>
      <c r="AC99" s="179">
        <v>25</v>
      </c>
      <c r="AD99" s="21">
        <v>39.799999999999997</v>
      </c>
      <c r="AE99" s="21">
        <v>38.571428571428569</v>
      </c>
      <c r="AF99" s="318"/>
      <c r="AG99" s="319"/>
    </row>
    <row r="100" spans="1:33" x14ac:dyDescent="0.25">
      <c r="A100" s="234"/>
      <c r="B100" s="311">
        <v>0.92708299999999999</v>
      </c>
      <c r="C100" s="177">
        <v>12</v>
      </c>
      <c r="D100" s="178">
        <v>23</v>
      </c>
      <c r="E100" s="178">
        <v>16</v>
      </c>
      <c r="F100" s="178">
        <v>24</v>
      </c>
      <c r="G100" s="178">
        <v>21</v>
      </c>
      <c r="H100" s="178">
        <v>26</v>
      </c>
      <c r="I100" s="179">
        <v>18</v>
      </c>
      <c r="J100" s="21">
        <v>19.2</v>
      </c>
      <c r="K100" s="21">
        <v>20</v>
      </c>
      <c r="M100" s="177">
        <v>13</v>
      </c>
      <c r="N100" s="178">
        <v>16</v>
      </c>
      <c r="O100" s="178">
        <v>26</v>
      </c>
      <c r="P100" s="178">
        <v>17</v>
      </c>
      <c r="Q100" s="178">
        <v>21</v>
      </c>
      <c r="R100" s="178">
        <v>22</v>
      </c>
      <c r="S100" s="179">
        <v>18</v>
      </c>
      <c r="T100" s="21">
        <v>18.600000000000001</v>
      </c>
      <c r="U100" s="21">
        <v>19</v>
      </c>
      <c r="W100" s="177">
        <v>25</v>
      </c>
      <c r="X100" s="178">
        <v>39</v>
      </c>
      <c r="Y100" s="178">
        <v>42</v>
      </c>
      <c r="Z100" s="178">
        <v>41</v>
      </c>
      <c r="AA100" s="178">
        <v>42</v>
      </c>
      <c r="AB100" s="178">
        <v>48</v>
      </c>
      <c r="AC100" s="179">
        <v>36</v>
      </c>
      <c r="AD100" s="21">
        <v>37.799999999999997</v>
      </c>
      <c r="AE100" s="21">
        <v>39</v>
      </c>
      <c r="AF100" s="318"/>
      <c r="AG100" s="319"/>
    </row>
    <row r="101" spans="1:33" x14ac:dyDescent="0.25">
      <c r="A101" s="234"/>
      <c r="B101" s="311">
        <v>0.9375</v>
      </c>
      <c r="C101" s="177">
        <v>8</v>
      </c>
      <c r="D101" s="178">
        <v>6</v>
      </c>
      <c r="E101" s="178">
        <v>13</v>
      </c>
      <c r="F101" s="178">
        <v>20</v>
      </c>
      <c r="G101" s="178">
        <v>21</v>
      </c>
      <c r="H101" s="178">
        <v>27</v>
      </c>
      <c r="I101" s="179">
        <v>10</v>
      </c>
      <c r="J101" s="21">
        <v>13.6</v>
      </c>
      <c r="K101" s="21">
        <v>15</v>
      </c>
      <c r="M101" s="177">
        <v>11</v>
      </c>
      <c r="N101" s="178">
        <v>10</v>
      </c>
      <c r="O101" s="178">
        <v>11</v>
      </c>
      <c r="P101" s="178">
        <v>14</v>
      </c>
      <c r="Q101" s="178">
        <v>7</v>
      </c>
      <c r="R101" s="178">
        <v>13</v>
      </c>
      <c r="S101" s="179">
        <v>13</v>
      </c>
      <c r="T101" s="21">
        <v>10.6</v>
      </c>
      <c r="U101" s="21">
        <v>11.285714285714286</v>
      </c>
      <c r="W101" s="177">
        <v>19</v>
      </c>
      <c r="X101" s="178">
        <v>16</v>
      </c>
      <c r="Y101" s="178">
        <v>24</v>
      </c>
      <c r="Z101" s="178">
        <v>34</v>
      </c>
      <c r="AA101" s="178">
        <v>28</v>
      </c>
      <c r="AB101" s="178">
        <v>40</v>
      </c>
      <c r="AC101" s="179">
        <v>23</v>
      </c>
      <c r="AD101" s="21">
        <v>24.2</v>
      </c>
      <c r="AE101" s="21">
        <v>26.285714285714285</v>
      </c>
      <c r="AF101" s="318"/>
      <c r="AG101" s="319"/>
    </row>
    <row r="102" spans="1:33" x14ac:dyDescent="0.25">
      <c r="A102" s="234"/>
      <c r="B102" s="311">
        <v>0.94791700000000001</v>
      </c>
      <c r="C102" s="177">
        <v>7</v>
      </c>
      <c r="D102" s="178">
        <v>8</v>
      </c>
      <c r="E102" s="178">
        <v>6</v>
      </c>
      <c r="F102" s="178">
        <v>11</v>
      </c>
      <c r="G102" s="178">
        <v>18</v>
      </c>
      <c r="H102" s="178">
        <v>14</v>
      </c>
      <c r="I102" s="179">
        <v>9</v>
      </c>
      <c r="J102" s="21">
        <v>10</v>
      </c>
      <c r="K102" s="21">
        <v>10.428571428571429</v>
      </c>
      <c r="M102" s="177">
        <v>8</v>
      </c>
      <c r="N102" s="178">
        <v>12</v>
      </c>
      <c r="O102" s="178">
        <v>6</v>
      </c>
      <c r="P102" s="178">
        <v>19</v>
      </c>
      <c r="Q102" s="178">
        <v>17</v>
      </c>
      <c r="R102" s="178">
        <v>6</v>
      </c>
      <c r="S102" s="179">
        <v>7</v>
      </c>
      <c r="T102" s="21">
        <v>12.4</v>
      </c>
      <c r="U102" s="21">
        <v>10.714285714285714</v>
      </c>
      <c r="W102" s="177">
        <v>15</v>
      </c>
      <c r="X102" s="178">
        <v>20</v>
      </c>
      <c r="Y102" s="178">
        <v>12</v>
      </c>
      <c r="Z102" s="178">
        <v>30</v>
      </c>
      <c r="AA102" s="178">
        <v>35</v>
      </c>
      <c r="AB102" s="178">
        <v>20</v>
      </c>
      <c r="AC102" s="179">
        <v>16</v>
      </c>
      <c r="AD102" s="21">
        <v>22.4</v>
      </c>
      <c r="AE102" s="21">
        <v>21.142857142857142</v>
      </c>
      <c r="AF102" s="318"/>
      <c r="AG102" s="319"/>
    </row>
    <row r="103" spans="1:33" x14ac:dyDescent="0.25">
      <c r="A103" s="234"/>
      <c r="B103" s="311">
        <v>0.95833299999999999</v>
      </c>
      <c r="C103" s="177">
        <v>15</v>
      </c>
      <c r="D103" s="178">
        <v>17</v>
      </c>
      <c r="E103" s="178">
        <v>18</v>
      </c>
      <c r="F103" s="178">
        <v>16</v>
      </c>
      <c r="G103" s="178">
        <v>24</v>
      </c>
      <c r="H103" s="178">
        <v>17</v>
      </c>
      <c r="I103" s="179">
        <v>11</v>
      </c>
      <c r="J103" s="21">
        <v>18</v>
      </c>
      <c r="K103" s="21">
        <v>16.857142857142858</v>
      </c>
      <c r="M103" s="177">
        <v>11</v>
      </c>
      <c r="N103" s="178">
        <v>11</v>
      </c>
      <c r="O103" s="178">
        <v>5</v>
      </c>
      <c r="P103" s="178">
        <v>9</v>
      </c>
      <c r="Q103" s="178">
        <v>13</v>
      </c>
      <c r="R103" s="178">
        <v>13</v>
      </c>
      <c r="S103" s="179">
        <v>9</v>
      </c>
      <c r="T103" s="21">
        <v>9.8000000000000007</v>
      </c>
      <c r="U103" s="21">
        <v>10.142857142857142</v>
      </c>
      <c r="W103" s="177">
        <v>26</v>
      </c>
      <c r="X103" s="178">
        <v>28</v>
      </c>
      <c r="Y103" s="178">
        <v>23</v>
      </c>
      <c r="Z103" s="178">
        <v>25</v>
      </c>
      <c r="AA103" s="178">
        <v>37</v>
      </c>
      <c r="AB103" s="178">
        <v>30</v>
      </c>
      <c r="AC103" s="179">
        <v>20</v>
      </c>
      <c r="AD103" s="21">
        <v>27.8</v>
      </c>
      <c r="AE103" s="21">
        <v>27</v>
      </c>
      <c r="AF103" s="318"/>
      <c r="AG103" s="319"/>
    </row>
    <row r="104" spans="1:33" x14ac:dyDescent="0.25">
      <c r="A104" s="234"/>
      <c r="B104" s="311">
        <v>0.96875</v>
      </c>
      <c r="C104" s="177">
        <v>12</v>
      </c>
      <c r="D104" s="178">
        <v>17</v>
      </c>
      <c r="E104" s="178">
        <v>16</v>
      </c>
      <c r="F104" s="178">
        <v>7</v>
      </c>
      <c r="G104" s="178">
        <v>8</v>
      </c>
      <c r="H104" s="178">
        <v>17</v>
      </c>
      <c r="I104" s="179">
        <v>10</v>
      </c>
      <c r="J104" s="21">
        <v>12</v>
      </c>
      <c r="K104" s="21">
        <v>12.428571428571429</v>
      </c>
      <c r="M104" s="177">
        <v>9</v>
      </c>
      <c r="N104" s="178">
        <v>7</v>
      </c>
      <c r="O104" s="178">
        <v>8</v>
      </c>
      <c r="P104" s="178">
        <v>12</v>
      </c>
      <c r="Q104" s="178">
        <v>11</v>
      </c>
      <c r="R104" s="178">
        <v>11</v>
      </c>
      <c r="S104" s="179">
        <v>8</v>
      </c>
      <c r="T104" s="21">
        <v>9.4</v>
      </c>
      <c r="U104" s="21">
        <v>9.4285714285714288</v>
      </c>
      <c r="W104" s="177">
        <v>21</v>
      </c>
      <c r="X104" s="178">
        <v>24</v>
      </c>
      <c r="Y104" s="178">
        <v>24</v>
      </c>
      <c r="Z104" s="178">
        <v>19</v>
      </c>
      <c r="AA104" s="178">
        <v>19</v>
      </c>
      <c r="AB104" s="178">
        <v>28</v>
      </c>
      <c r="AC104" s="179">
        <v>18</v>
      </c>
      <c r="AD104" s="21">
        <v>21.4</v>
      </c>
      <c r="AE104" s="21">
        <v>21.857142857142858</v>
      </c>
      <c r="AF104" s="318"/>
      <c r="AG104" s="319"/>
    </row>
    <row r="105" spans="1:33" x14ac:dyDescent="0.25">
      <c r="A105" s="234"/>
      <c r="B105" s="311">
        <v>0.97916700000000001</v>
      </c>
      <c r="C105" s="177">
        <v>7</v>
      </c>
      <c r="D105" s="178">
        <v>13</v>
      </c>
      <c r="E105" s="178">
        <v>10</v>
      </c>
      <c r="F105" s="178">
        <v>14</v>
      </c>
      <c r="G105" s="178">
        <v>11</v>
      </c>
      <c r="H105" s="178">
        <v>18</v>
      </c>
      <c r="I105" s="179">
        <v>7</v>
      </c>
      <c r="J105" s="21">
        <v>11</v>
      </c>
      <c r="K105" s="21">
        <v>11.428571428571429</v>
      </c>
      <c r="M105" s="177">
        <v>7</v>
      </c>
      <c r="N105" s="178">
        <v>6</v>
      </c>
      <c r="O105" s="178">
        <v>7</v>
      </c>
      <c r="P105" s="178">
        <v>4</v>
      </c>
      <c r="Q105" s="178">
        <v>8</v>
      </c>
      <c r="R105" s="178">
        <v>10</v>
      </c>
      <c r="S105" s="179">
        <v>5</v>
      </c>
      <c r="T105" s="21">
        <v>6.4</v>
      </c>
      <c r="U105" s="21">
        <v>6.7142857142857144</v>
      </c>
      <c r="W105" s="177">
        <v>14</v>
      </c>
      <c r="X105" s="178">
        <v>19</v>
      </c>
      <c r="Y105" s="178">
        <v>17</v>
      </c>
      <c r="Z105" s="178">
        <v>18</v>
      </c>
      <c r="AA105" s="178">
        <v>19</v>
      </c>
      <c r="AB105" s="178">
        <v>28</v>
      </c>
      <c r="AC105" s="179">
        <v>12</v>
      </c>
      <c r="AD105" s="21">
        <v>17.399999999999999</v>
      </c>
      <c r="AE105" s="21">
        <v>18.142857142857142</v>
      </c>
      <c r="AF105" s="318"/>
      <c r="AG105" s="319"/>
    </row>
    <row r="106" spans="1:33" x14ac:dyDescent="0.25">
      <c r="A106" s="234"/>
      <c r="B106" s="311">
        <v>0.98958299999999999</v>
      </c>
      <c r="C106" s="181">
        <v>6</v>
      </c>
      <c r="D106" s="182">
        <v>8</v>
      </c>
      <c r="E106" s="182">
        <v>11</v>
      </c>
      <c r="F106" s="182">
        <v>9</v>
      </c>
      <c r="G106" s="182">
        <v>15</v>
      </c>
      <c r="H106" s="182">
        <v>10</v>
      </c>
      <c r="I106" s="183">
        <v>6</v>
      </c>
      <c r="J106" s="21">
        <v>9.8000000000000007</v>
      </c>
      <c r="K106" s="21">
        <v>9.2857142857142865</v>
      </c>
      <c r="M106" s="181">
        <v>3</v>
      </c>
      <c r="N106" s="182">
        <v>2</v>
      </c>
      <c r="O106" s="182">
        <v>5</v>
      </c>
      <c r="P106" s="182">
        <v>6</v>
      </c>
      <c r="Q106" s="182">
        <v>4</v>
      </c>
      <c r="R106" s="182">
        <v>9</v>
      </c>
      <c r="S106" s="183">
        <v>4</v>
      </c>
      <c r="T106" s="21">
        <v>4</v>
      </c>
      <c r="U106" s="21">
        <v>4.7142857142857144</v>
      </c>
      <c r="W106" s="181">
        <v>9</v>
      </c>
      <c r="X106" s="182">
        <v>10</v>
      </c>
      <c r="Y106" s="182">
        <v>16</v>
      </c>
      <c r="Z106" s="182">
        <v>15</v>
      </c>
      <c r="AA106" s="182">
        <v>19</v>
      </c>
      <c r="AB106" s="182">
        <v>19</v>
      </c>
      <c r="AC106" s="183">
        <v>10</v>
      </c>
      <c r="AD106" s="21">
        <v>13.8</v>
      </c>
      <c r="AE106" s="21">
        <v>14</v>
      </c>
      <c r="AF106" s="318"/>
      <c r="AG106" s="319"/>
    </row>
    <row r="107" spans="1:33" x14ac:dyDescent="0.25">
      <c r="A107" s="234"/>
      <c r="B107" s="366" t="s">
        <v>35</v>
      </c>
      <c r="C107" s="367">
        <v>4376</v>
      </c>
      <c r="D107" s="368">
        <v>4503</v>
      </c>
      <c r="E107" s="368">
        <v>4586</v>
      </c>
      <c r="F107" s="368">
        <v>4627</v>
      </c>
      <c r="G107" s="368">
        <v>4387</v>
      </c>
      <c r="H107" s="368">
        <v>3451</v>
      </c>
      <c r="I107" s="369">
        <v>3113</v>
      </c>
      <c r="J107" s="370">
        <v>4495.8</v>
      </c>
      <c r="K107" s="370">
        <v>4149</v>
      </c>
      <c r="L107" s="81"/>
      <c r="M107" s="367">
        <v>2927</v>
      </c>
      <c r="N107" s="368">
        <v>3039</v>
      </c>
      <c r="O107" s="368">
        <v>3071</v>
      </c>
      <c r="P107" s="368">
        <v>3075</v>
      </c>
      <c r="Q107" s="368">
        <v>2878</v>
      </c>
      <c r="R107" s="368">
        <v>2530</v>
      </c>
      <c r="S107" s="369">
        <v>2614</v>
      </c>
      <c r="T107" s="370">
        <v>2998.0000000000014</v>
      </c>
      <c r="U107" s="370">
        <v>2876.2857142857138</v>
      </c>
      <c r="V107" s="81"/>
      <c r="W107" s="367">
        <v>7303</v>
      </c>
      <c r="X107" s="368">
        <v>7542</v>
      </c>
      <c r="Y107" s="368">
        <v>7657</v>
      </c>
      <c r="Z107" s="368">
        <v>7702</v>
      </c>
      <c r="AA107" s="368">
        <v>7265</v>
      </c>
      <c r="AB107" s="368">
        <v>5981</v>
      </c>
      <c r="AC107" s="369">
        <v>5727</v>
      </c>
      <c r="AD107" s="370">
        <v>7493.8000000000011</v>
      </c>
      <c r="AE107" s="370">
        <v>7025.2857142857156</v>
      </c>
      <c r="AF107" s="180"/>
    </row>
    <row r="108" spans="1:33" x14ac:dyDescent="0.25">
      <c r="A108" s="234"/>
      <c r="B108" s="373" t="s">
        <v>36</v>
      </c>
      <c r="C108" s="374">
        <v>4929</v>
      </c>
      <c r="D108" s="375">
        <v>5120</v>
      </c>
      <c r="E108" s="375">
        <v>5236</v>
      </c>
      <c r="F108" s="375">
        <v>5232</v>
      </c>
      <c r="G108" s="375">
        <v>4984</v>
      </c>
      <c r="H108" s="375">
        <v>3928</v>
      </c>
      <c r="I108" s="376">
        <v>3488</v>
      </c>
      <c r="J108" s="377">
        <v>5100.1999999999989</v>
      </c>
      <c r="K108" s="377">
        <v>4702.4285714285716</v>
      </c>
      <c r="L108" s="81"/>
      <c r="M108" s="374">
        <v>3392</v>
      </c>
      <c r="N108" s="375">
        <v>3585</v>
      </c>
      <c r="O108" s="375">
        <v>3620</v>
      </c>
      <c r="P108" s="375">
        <v>3625</v>
      </c>
      <c r="Q108" s="375">
        <v>3377</v>
      </c>
      <c r="R108" s="375">
        <v>2899</v>
      </c>
      <c r="S108" s="376">
        <v>2992</v>
      </c>
      <c r="T108" s="377">
        <v>3519.8000000000015</v>
      </c>
      <c r="U108" s="377">
        <v>3355.7142857142858</v>
      </c>
      <c r="V108" s="81"/>
      <c r="W108" s="374">
        <v>8321</v>
      </c>
      <c r="X108" s="375">
        <v>8705</v>
      </c>
      <c r="Y108" s="375">
        <v>8856</v>
      </c>
      <c r="Z108" s="375">
        <v>8857</v>
      </c>
      <c r="AA108" s="375">
        <v>8361</v>
      </c>
      <c r="AB108" s="375">
        <v>6827</v>
      </c>
      <c r="AC108" s="376">
        <v>6480</v>
      </c>
      <c r="AD108" s="377">
        <v>8620</v>
      </c>
      <c r="AE108" s="377">
        <v>8058.1428571428587</v>
      </c>
    </row>
    <row r="109" spans="1:33" x14ac:dyDescent="0.25">
      <c r="A109" s="234"/>
      <c r="B109" s="378" t="s">
        <v>37</v>
      </c>
      <c r="C109" s="379">
        <v>5018</v>
      </c>
      <c r="D109" s="380">
        <v>5235</v>
      </c>
      <c r="E109" s="380">
        <v>5360</v>
      </c>
      <c r="F109" s="380">
        <v>5352</v>
      </c>
      <c r="G109" s="380">
        <v>5127</v>
      </c>
      <c r="H109" s="380">
        <v>4083</v>
      </c>
      <c r="I109" s="381">
        <v>3575</v>
      </c>
      <c r="J109" s="382">
        <v>5218.3999999999996</v>
      </c>
      <c r="K109" s="382">
        <v>4821.4285714285725</v>
      </c>
      <c r="L109" s="81"/>
      <c r="M109" s="379">
        <v>3468</v>
      </c>
      <c r="N109" s="380">
        <v>3658</v>
      </c>
      <c r="O109" s="380">
        <v>3702</v>
      </c>
      <c r="P109" s="380">
        <v>3724</v>
      </c>
      <c r="Q109" s="380">
        <v>3479</v>
      </c>
      <c r="R109" s="380">
        <v>3003</v>
      </c>
      <c r="S109" s="381">
        <v>3065</v>
      </c>
      <c r="T109" s="382">
        <v>3606.2000000000016</v>
      </c>
      <c r="U109" s="382">
        <v>3442.7142857142862</v>
      </c>
      <c r="V109" s="81"/>
      <c r="W109" s="379">
        <v>8486</v>
      </c>
      <c r="X109" s="380">
        <v>8893</v>
      </c>
      <c r="Y109" s="380">
        <v>9062</v>
      </c>
      <c r="Z109" s="380">
        <v>9076</v>
      </c>
      <c r="AA109" s="380">
        <v>8606</v>
      </c>
      <c r="AB109" s="380">
        <v>7086</v>
      </c>
      <c r="AC109" s="381">
        <v>6640</v>
      </c>
      <c r="AD109" s="382">
        <v>8824.5999999999967</v>
      </c>
      <c r="AE109" s="382">
        <v>8264.1428571428587</v>
      </c>
    </row>
    <row r="110" spans="1:33" x14ac:dyDescent="0.25">
      <c r="A110" s="234"/>
      <c r="B110" s="383" t="s">
        <v>38</v>
      </c>
      <c r="C110" s="384">
        <v>5189</v>
      </c>
      <c r="D110" s="385">
        <v>5413</v>
      </c>
      <c r="E110" s="385">
        <v>5543</v>
      </c>
      <c r="F110" s="385">
        <v>5552</v>
      </c>
      <c r="G110" s="385">
        <v>5317</v>
      </c>
      <c r="H110" s="385">
        <v>4258</v>
      </c>
      <c r="I110" s="386">
        <v>3713</v>
      </c>
      <c r="J110" s="387">
        <v>5402.7999999999993</v>
      </c>
      <c r="K110" s="387">
        <v>4997.8571428571431</v>
      </c>
      <c r="L110" s="81"/>
      <c r="M110" s="384">
        <v>3614</v>
      </c>
      <c r="N110" s="385">
        <v>3806</v>
      </c>
      <c r="O110" s="385">
        <v>3865</v>
      </c>
      <c r="P110" s="385">
        <v>3895</v>
      </c>
      <c r="Q110" s="385">
        <v>3615</v>
      </c>
      <c r="R110" s="385">
        <v>3138</v>
      </c>
      <c r="S110" s="386">
        <v>3192</v>
      </c>
      <c r="T110" s="387">
        <v>3759.0000000000018</v>
      </c>
      <c r="U110" s="387">
        <v>3589.2857142857147</v>
      </c>
      <c r="V110" s="81"/>
      <c r="W110" s="384">
        <v>8803</v>
      </c>
      <c r="X110" s="385">
        <v>9219</v>
      </c>
      <c r="Y110" s="385">
        <v>9408</v>
      </c>
      <c r="Z110" s="385">
        <v>9447</v>
      </c>
      <c r="AA110" s="385">
        <v>8932</v>
      </c>
      <c r="AB110" s="385">
        <v>7396</v>
      </c>
      <c r="AC110" s="386">
        <v>6905</v>
      </c>
      <c r="AD110" s="387">
        <v>9161.7999999999956</v>
      </c>
      <c r="AE110" s="387">
        <v>8587.1428571428587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504" t="s">
        <v>53</v>
      </c>
      <c r="D113" s="505"/>
      <c r="E113" s="505"/>
      <c r="F113" s="505"/>
      <c r="G113" s="505"/>
      <c r="H113" s="505"/>
      <c r="I113" s="505"/>
      <c r="J113" s="505"/>
      <c r="K113" s="506"/>
      <c r="M113" s="504" t="s">
        <v>54</v>
      </c>
      <c r="N113" s="505"/>
      <c r="O113" s="505"/>
      <c r="P113" s="505"/>
      <c r="Q113" s="505"/>
      <c r="R113" s="505"/>
      <c r="S113" s="505"/>
      <c r="T113" s="505"/>
      <c r="U113" s="506"/>
      <c r="W113" s="504" t="s">
        <v>84</v>
      </c>
      <c r="X113" s="505"/>
      <c r="Y113" s="505"/>
      <c r="Z113" s="505"/>
      <c r="AA113" s="505"/>
      <c r="AB113" s="505"/>
      <c r="AC113" s="505"/>
      <c r="AD113" s="505"/>
      <c r="AE113" s="506"/>
      <c r="AG113" s="247"/>
      <c r="AH113" s="504" t="s">
        <v>53</v>
      </c>
      <c r="AI113" s="505"/>
      <c r="AJ113" s="505"/>
      <c r="AK113" s="505"/>
      <c r="AL113" s="505"/>
      <c r="AM113" s="505"/>
      <c r="AN113" s="505"/>
      <c r="AO113" s="505"/>
      <c r="AP113" s="506"/>
      <c r="AR113" s="504" t="s">
        <v>54</v>
      </c>
      <c r="AS113" s="505"/>
      <c r="AT113" s="505"/>
      <c r="AU113" s="505"/>
      <c r="AV113" s="505"/>
      <c r="AW113" s="505"/>
      <c r="AX113" s="505"/>
      <c r="AY113" s="505"/>
      <c r="AZ113" s="506"/>
      <c r="BB113" s="558"/>
      <c r="BC113" s="558"/>
      <c r="BD113" s="558"/>
      <c r="BE113" s="558"/>
      <c r="BF113" s="558"/>
      <c r="BG113" s="558"/>
      <c r="BH113" s="558"/>
      <c r="BI113" s="558"/>
      <c r="BJ113" s="558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26</v>
      </c>
      <c r="D115" s="172">
        <v>23</v>
      </c>
      <c r="E115" s="172">
        <v>36</v>
      </c>
      <c r="F115" s="172">
        <v>26</v>
      </c>
      <c r="G115" s="172">
        <v>39</v>
      </c>
      <c r="H115" s="172">
        <v>33</v>
      </c>
      <c r="I115" s="173">
        <v>41</v>
      </c>
      <c r="J115" s="21">
        <v>30</v>
      </c>
      <c r="K115" s="21">
        <v>32</v>
      </c>
      <c r="M115" s="171">
        <v>13</v>
      </c>
      <c r="N115" s="172">
        <v>10</v>
      </c>
      <c r="O115" s="172">
        <v>21</v>
      </c>
      <c r="P115" s="172">
        <v>21</v>
      </c>
      <c r="Q115" s="172">
        <v>26</v>
      </c>
      <c r="R115" s="172">
        <v>20</v>
      </c>
      <c r="S115" s="173">
        <v>37</v>
      </c>
      <c r="T115" s="21">
        <v>18.2</v>
      </c>
      <c r="U115" s="21">
        <v>21.142857142857142</v>
      </c>
      <c r="W115" s="171">
        <v>39</v>
      </c>
      <c r="X115" s="172">
        <v>33</v>
      </c>
      <c r="Y115" s="172">
        <v>57</v>
      </c>
      <c r="Z115" s="172">
        <v>47</v>
      </c>
      <c r="AA115" s="172">
        <v>65</v>
      </c>
      <c r="AB115" s="172">
        <v>53</v>
      </c>
      <c r="AC115" s="173">
        <v>78</v>
      </c>
      <c r="AD115" s="21">
        <v>48.2</v>
      </c>
      <c r="AE115" s="21">
        <v>53.142857142857146</v>
      </c>
      <c r="AF115" s="12"/>
      <c r="AG115" s="312">
        <v>0</v>
      </c>
      <c r="AH115" s="171">
        <v>26</v>
      </c>
      <c r="AI115" s="172">
        <v>23</v>
      </c>
      <c r="AJ115" s="172">
        <v>36</v>
      </c>
      <c r="AK115" s="172">
        <v>26</v>
      </c>
      <c r="AL115" s="172">
        <v>39</v>
      </c>
      <c r="AM115" s="172">
        <v>33</v>
      </c>
      <c r="AN115" s="173">
        <v>41</v>
      </c>
      <c r="AO115" s="21">
        <v>30</v>
      </c>
      <c r="AP115" s="21">
        <v>32</v>
      </c>
      <c r="AR115" s="171">
        <v>13</v>
      </c>
      <c r="AS115" s="172">
        <v>10</v>
      </c>
      <c r="AT115" s="172">
        <v>21</v>
      </c>
      <c r="AU115" s="172">
        <v>21</v>
      </c>
      <c r="AV115" s="172">
        <v>26</v>
      </c>
      <c r="AW115" s="172">
        <v>20</v>
      </c>
      <c r="AX115" s="173">
        <v>37</v>
      </c>
      <c r="AY115" s="21">
        <v>18.2</v>
      </c>
      <c r="AZ115" s="21">
        <v>21.1428571428571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22</v>
      </c>
      <c r="D116" s="178">
        <v>22</v>
      </c>
      <c r="E116" s="178">
        <v>16</v>
      </c>
      <c r="F116" s="178">
        <v>32</v>
      </c>
      <c r="G116" s="178">
        <v>28</v>
      </c>
      <c r="H116" s="178">
        <v>38</v>
      </c>
      <c r="I116" s="179">
        <v>33</v>
      </c>
      <c r="J116" s="21">
        <v>24</v>
      </c>
      <c r="K116" s="21">
        <v>27.285714285714285</v>
      </c>
      <c r="M116" s="177">
        <v>13</v>
      </c>
      <c r="N116" s="178">
        <v>14</v>
      </c>
      <c r="O116" s="178">
        <v>18</v>
      </c>
      <c r="P116" s="178">
        <v>25</v>
      </c>
      <c r="Q116" s="178">
        <v>13</v>
      </c>
      <c r="R116" s="178">
        <v>21</v>
      </c>
      <c r="S116" s="179">
        <v>19</v>
      </c>
      <c r="T116" s="21">
        <v>16.600000000000001</v>
      </c>
      <c r="U116" s="21">
        <v>17.571428571428573</v>
      </c>
      <c r="W116" s="177">
        <v>35</v>
      </c>
      <c r="X116" s="178">
        <v>36</v>
      </c>
      <c r="Y116" s="178">
        <v>34</v>
      </c>
      <c r="Z116" s="178">
        <v>57</v>
      </c>
      <c r="AA116" s="178">
        <v>41</v>
      </c>
      <c r="AB116" s="178">
        <v>59</v>
      </c>
      <c r="AC116" s="179">
        <v>52</v>
      </c>
      <c r="AD116" s="21">
        <v>40.6</v>
      </c>
      <c r="AE116" s="21">
        <v>44.857142857142854</v>
      </c>
      <c r="AF116" s="12"/>
      <c r="AG116" s="312">
        <v>4.1667000000000003E-2</v>
      </c>
      <c r="AH116" s="177">
        <v>22</v>
      </c>
      <c r="AI116" s="178">
        <v>22</v>
      </c>
      <c r="AJ116" s="178">
        <v>16</v>
      </c>
      <c r="AK116" s="178">
        <v>32</v>
      </c>
      <c r="AL116" s="178">
        <v>28</v>
      </c>
      <c r="AM116" s="178">
        <v>38</v>
      </c>
      <c r="AN116" s="179">
        <v>33</v>
      </c>
      <c r="AO116" s="21">
        <v>24</v>
      </c>
      <c r="AP116" s="21">
        <v>27.285714285714299</v>
      </c>
      <c r="AR116" s="177">
        <v>13</v>
      </c>
      <c r="AS116" s="178">
        <v>14</v>
      </c>
      <c r="AT116" s="178">
        <v>18</v>
      </c>
      <c r="AU116" s="178">
        <v>25</v>
      </c>
      <c r="AV116" s="178">
        <v>13</v>
      </c>
      <c r="AW116" s="178">
        <v>21</v>
      </c>
      <c r="AX116" s="179">
        <v>19</v>
      </c>
      <c r="AY116" s="21">
        <v>16.600000000000001</v>
      </c>
      <c r="AZ116" s="21">
        <v>17.571428571428601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9</v>
      </c>
      <c r="D117" s="178">
        <v>22</v>
      </c>
      <c r="E117" s="178">
        <v>22</v>
      </c>
      <c r="F117" s="178">
        <v>19</v>
      </c>
      <c r="G117" s="178">
        <v>21</v>
      </c>
      <c r="H117" s="178">
        <v>24</v>
      </c>
      <c r="I117" s="179">
        <v>21</v>
      </c>
      <c r="J117" s="21">
        <v>18.600000000000001</v>
      </c>
      <c r="K117" s="21">
        <v>19.714285714285715</v>
      </c>
      <c r="M117" s="177">
        <v>8</v>
      </c>
      <c r="N117" s="178">
        <v>18</v>
      </c>
      <c r="O117" s="178">
        <v>15</v>
      </c>
      <c r="P117" s="178">
        <v>12</v>
      </c>
      <c r="Q117" s="178">
        <v>20</v>
      </c>
      <c r="R117" s="178">
        <v>13</v>
      </c>
      <c r="S117" s="179">
        <v>14</v>
      </c>
      <c r="T117" s="21">
        <v>14.6</v>
      </c>
      <c r="U117" s="21">
        <v>14.285714285714286</v>
      </c>
      <c r="W117" s="177">
        <v>17</v>
      </c>
      <c r="X117" s="178">
        <v>40</v>
      </c>
      <c r="Y117" s="178">
        <v>37</v>
      </c>
      <c r="Z117" s="178">
        <v>31</v>
      </c>
      <c r="AA117" s="178">
        <v>41</v>
      </c>
      <c r="AB117" s="178">
        <v>37</v>
      </c>
      <c r="AC117" s="179">
        <v>35</v>
      </c>
      <c r="AD117" s="21">
        <v>33.200000000000003</v>
      </c>
      <c r="AE117" s="21">
        <v>34</v>
      </c>
      <c r="AF117" s="12"/>
      <c r="AG117" s="312">
        <v>8.3333000000000004E-2</v>
      </c>
      <c r="AH117" s="177">
        <v>9</v>
      </c>
      <c r="AI117" s="178">
        <v>22</v>
      </c>
      <c r="AJ117" s="178">
        <v>22</v>
      </c>
      <c r="AK117" s="178">
        <v>19</v>
      </c>
      <c r="AL117" s="178">
        <v>21</v>
      </c>
      <c r="AM117" s="178">
        <v>24</v>
      </c>
      <c r="AN117" s="179">
        <v>21</v>
      </c>
      <c r="AO117" s="21">
        <v>18.600000000000001</v>
      </c>
      <c r="AP117" s="21">
        <v>19.714285714285701</v>
      </c>
      <c r="AR117" s="177">
        <v>8</v>
      </c>
      <c r="AS117" s="178">
        <v>18</v>
      </c>
      <c r="AT117" s="178">
        <v>15</v>
      </c>
      <c r="AU117" s="178">
        <v>12</v>
      </c>
      <c r="AV117" s="178">
        <v>20</v>
      </c>
      <c r="AW117" s="178">
        <v>13</v>
      </c>
      <c r="AX117" s="179">
        <v>14</v>
      </c>
      <c r="AY117" s="21">
        <v>14.6</v>
      </c>
      <c r="AZ117" s="21">
        <v>14.285714285714301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14</v>
      </c>
      <c r="D118" s="178">
        <v>18</v>
      </c>
      <c r="E118" s="178">
        <v>21</v>
      </c>
      <c r="F118" s="178">
        <v>27</v>
      </c>
      <c r="G118" s="178">
        <v>16</v>
      </c>
      <c r="H118" s="178">
        <v>21</v>
      </c>
      <c r="I118" s="179">
        <v>9</v>
      </c>
      <c r="J118" s="21">
        <v>19.2</v>
      </c>
      <c r="K118" s="21">
        <v>18</v>
      </c>
      <c r="M118" s="177">
        <v>10</v>
      </c>
      <c r="N118" s="178">
        <v>21</v>
      </c>
      <c r="O118" s="178">
        <v>21</v>
      </c>
      <c r="P118" s="178">
        <v>23</v>
      </c>
      <c r="Q118" s="178">
        <v>10</v>
      </c>
      <c r="R118" s="178">
        <v>18</v>
      </c>
      <c r="S118" s="179">
        <v>19</v>
      </c>
      <c r="T118" s="21">
        <v>17</v>
      </c>
      <c r="U118" s="21">
        <v>17.428571428571427</v>
      </c>
      <c r="W118" s="177">
        <v>24</v>
      </c>
      <c r="X118" s="178">
        <v>39</v>
      </c>
      <c r="Y118" s="178">
        <v>42</v>
      </c>
      <c r="Z118" s="178">
        <v>50</v>
      </c>
      <c r="AA118" s="178">
        <v>26</v>
      </c>
      <c r="AB118" s="178">
        <v>39</v>
      </c>
      <c r="AC118" s="179">
        <v>28</v>
      </c>
      <c r="AD118" s="21">
        <v>36.200000000000003</v>
      </c>
      <c r="AE118" s="21">
        <v>35.428571428571431</v>
      </c>
      <c r="AF118" s="12"/>
      <c r="AG118" s="312">
        <v>0.125</v>
      </c>
      <c r="AH118" s="177">
        <v>14</v>
      </c>
      <c r="AI118" s="178">
        <v>18</v>
      </c>
      <c r="AJ118" s="178">
        <v>21</v>
      </c>
      <c r="AK118" s="178">
        <v>27</v>
      </c>
      <c r="AL118" s="178">
        <v>16</v>
      </c>
      <c r="AM118" s="178">
        <v>21</v>
      </c>
      <c r="AN118" s="179">
        <v>9</v>
      </c>
      <c r="AO118" s="21">
        <v>19.2</v>
      </c>
      <c r="AP118" s="21">
        <v>18</v>
      </c>
      <c r="AR118" s="177">
        <v>10</v>
      </c>
      <c r="AS118" s="178">
        <v>21</v>
      </c>
      <c r="AT118" s="178">
        <v>21</v>
      </c>
      <c r="AU118" s="178">
        <v>23</v>
      </c>
      <c r="AV118" s="178">
        <v>10</v>
      </c>
      <c r="AW118" s="178">
        <v>18</v>
      </c>
      <c r="AX118" s="179">
        <v>19</v>
      </c>
      <c r="AY118" s="21">
        <v>17</v>
      </c>
      <c r="AZ118" s="21">
        <v>17.428571428571399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39</v>
      </c>
      <c r="D119" s="178">
        <v>29</v>
      </c>
      <c r="E119" s="178">
        <v>32</v>
      </c>
      <c r="F119" s="178">
        <v>36</v>
      </c>
      <c r="G119" s="178">
        <v>34</v>
      </c>
      <c r="H119" s="178">
        <v>19</v>
      </c>
      <c r="I119" s="179">
        <v>16</v>
      </c>
      <c r="J119" s="21">
        <v>34</v>
      </c>
      <c r="K119" s="21">
        <v>29.285714285714285</v>
      </c>
      <c r="M119" s="177">
        <v>34</v>
      </c>
      <c r="N119" s="178">
        <v>33</v>
      </c>
      <c r="O119" s="178">
        <v>29</v>
      </c>
      <c r="P119" s="178">
        <v>32</v>
      </c>
      <c r="Q119" s="178">
        <v>22</v>
      </c>
      <c r="R119" s="178">
        <v>32</v>
      </c>
      <c r="S119" s="179">
        <v>16</v>
      </c>
      <c r="T119" s="21">
        <v>30</v>
      </c>
      <c r="U119" s="21">
        <v>28.285714285714285</v>
      </c>
      <c r="W119" s="177">
        <v>73</v>
      </c>
      <c r="X119" s="178">
        <v>62</v>
      </c>
      <c r="Y119" s="178">
        <v>61</v>
      </c>
      <c r="Z119" s="178">
        <v>68</v>
      </c>
      <c r="AA119" s="178">
        <v>56</v>
      </c>
      <c r="AB119" s="178">
        <v>51</v>
      </c>
      <c r="AC119" s="179">
        <v>32</v>
      </c>
      <c r="AD119" s="21">
        <v>64</v>
      </c>
      <c r="AE119" s="21">
        <v>57.571428571428569</v>
      </c>
      <c r="AF119" s="12"/>
      <c r="AG119" s="312">
        <v>0.16666700000000001</v>
      </c>
      <c r="AH119" s="177">
        <v>39</v>
      </c>
      <c r="AI119" s="178">
        <v>29</v>
      </c>
      <c r="AJ119" s="178">
        <v>32</v>
      </c>
      <c r="AK119" s="178">
        <v>36</v>
      </c>
      <c r="AL119" s="178">
        <v>34</v>
      </c>
      <c r="AM119" s="178">
        <v>19</v>
      </c>
      <c r="AN119" s="179">
        <v>16</v>
      </c>
      <c r="AO119" s="21">
        <v>34</v>
      </c>
      <c r="AP119" s="21">
        <v>29.285714285714299</v>
      </c>
      <c r="AR119" s="177">
        <v>34</v>
      </c>
      <c r="AS119" s="178">
        <v>33</v>
      </c>
      <c r="AT119" s="178">
        <v>29</v>
      </c>
      <c r="AU119" s="178">
        <v>32</v>
      </c>
      <c r="AV119" s="178">
        <v>22</v>
      </c>
      <c r="AW119" s="178">
        <v>32</v>
      </c>
      <c r="AX119" s="179">
        <v>16</v>
      </c>
      <c r="AY119" s="21">
        <v>30</v>
      </c>
      <c r="AZ119" s="21">
        <v>28.285714285714299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61</v>
      </c>
      <c r="D120" s="178">
        <v>64</v>
      </c>
      <c r="E120" s="178">
        <v>56</v>
      </c>
      <c r="F120" s="178">
        <v>60</v>
      </c>
      <c r="G120" s="178">
        <v>52</v>
      </c>
      <c r="H120" s="178">
        <v>40</v>
      </c>
      <c r="I120" s="179">
        <v>18</v>
      </c>
      <c r="J120" s="21">
        <v>58.6</v>
      </c>
      <c r="K120" s="21">
        <v>50.142857142857146</v>
      </c>
      <c r="M120" s="177">
        <v>68</v>
      </c>
      <c r="N120" s="178">
        <v>52</v>
      </c>
      <c r="O120" s="178">
        <v>59</v>
      </c>
      <c r="P120" s="178">
        <v>58</v>
      </c>
      <c r="Q120" s="178">
        <v>45</v>
      </c>
      <c r="R120" s="178">
        <v>31</v>
      </c>
      <c r="S120" s="179">
        <v>22</v>
      </c>
      <c r="T120" s="21">
        <v>56.4</v>
      </c>
      <c r="U120" s="21">
        <v>47.857142857142854</v>
      </c>
      <c r="W120" s="177">
        <v>129</v>
      </c>
      <c r="X120" s="178">
        <v>116</v>
      </c>
      <c r="Y120" s="178">
        <v>115</v>
      </c>
      <c r="Z120" s="178">
        <v>118</v>
      </c>
      <c r="AA120" s="178">
        <v>97</v>
      </c>
      <c r="AB120" s="178">
        <v>71</v>
      </c>
      <c r="AC120" s="179">
        <v>40</v>
      </c>
      <c r="AD120" s="21">
        <v>115</v>
      </c>
      <c r="AE120" s="21">
        <v>98</v>
      </c>
      <c r="AF120" s="12"/>
      <c r="AG120" s="312">
        <v>0.20833299999999999</v>
      </c>
      <c r="AH120" s="177">
        <v>61</v>
      </c>
      <c r="AI120" s="178">
        <v>64</v>
      </c>
      <c r="AJ120" s="178">
        <v>56</v>
      </c>
      <c r="AK120" s="178">
        <v>60</v>
      </c>
      <c r="AL120" s="178">
        <v>52</v>
      </c>
      <c r="AM120" s="178">
        <v>40</v>
      </c>
      <c r="AN120" s="179">
        <v>18</v>
      </c>
      <c r="AO120" s="21">
        <v>58.6</v>
      </c>
      <c r="AP120" s="21">
        <v>50.142857142857103</v>
      </c>
      <c r="AR120" s="177">
        <v>68</v>
      </c>
      <c r="AS120" s="178">
        <v>52</v>
      </c>
      <c r="AT120" s="178">
        <v>59</v>
      </c>
      <c r="AU120" s="178">
        <v>58</v>
      </c>
      <c r="AV120" s="178">
        <v>45</v>
      </c>
      <c r="AW120" s="178">
        <v>31</v>
      </c>
      <c r="AX120" s="179">
        <v>22</v>
      </c>
      <c r="AY120" s="21">
        <v>56.4</v>
      </c>
      <c r="AZ120" s="21">
        <v>47.857142857142897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172</v>
      </c>
      <c r="D121" s="178">
        <v>167</v>
      </c>
      <c r="E121" s="178">
        <v>173</v>
      </c>
      <c r="F121" s="178">
        <v>152</v>
      </c>
      <c r="G121" s="178">
        <v>135</v>
      </c>
      <c r="H121" s="178">
        <v>49</v>
      </c>
      <c r="I121" s="179">
        <v>27</v>
      </c>
      <c r="J121" s="21">
        <v>159.80000000000001</v>
      </c>
      <c r="K121" s="21">
        <v>125</v>
      </c>
      <c r="M121" s="177">
        <v>125</v>
      </c>
      <c r="N121" s="178">
        <v>142</v>
      </c>
      <c r="O121" s="178">
        <v>141</v>
      </c>
      <c r="P121" s="178">
        <v>138</v>
      </c>
      <c r="Q121" s="178">
        <v>107</v>
      </c>
      <c r="R121" s="178">
        <v>60</v>
      </c>
      <c r="S121" s="179">
        <v>34</v>
      </c>
      <c r="T121" s="21">
        <v>130.6</v>
      </c>
      <c r="U121" s="21">
        <v>106.71428571428571</v>
      </c>
      <c r="W121" s="177">
        <v>297</v>
      </c>
      <c r="X121" s="178">
        <v>309</v>
      </c>
      <c r="Y121" s="178">
        <v>314</v>
      </c>
      <c r="Z121" s="178">
        <v>290</v>
      </c>
      <c r="AA121" s="178">
        <v>242</v>
      </c>
      <c r="AB121" s="178">
        <v>109</v>
      </c>
      <c r="AC121" s="179">
        <v>61</v>
      </c>
      <c r="AD121" s="21">
        <v>290.39999999999998</v>
      </c>
      <c r="AE121" s="21">
        <v>231.71428571428572</v>
      </c>
      <c r="AF121" s="12"/>
      <c r="AG121" s="312">
        <v>0.25</v>
      </c>
      <c r="AH121" s="177">
        <v>172</v>
      </c>
      <c r="AI121" s="178">
        <v>167</v>
      </c>
      <c r="AJ121" s="178">
        <v>173</v>
      </c>
      <c r="AK121" s="178">
        <v>152</v>
      </c>
      <c r="AL121" s="178">
        <v>135</v>
      </c>
      <c r="AM121" s="178">
        <v>49</v>
      </c>
      <c r="AN121" s="179">
        <v>27</v>
      </c>
      <c r="AO121" s="21">
        <v>159.80000000000001</v>
      </c>
      <c r="AP121" s="21">
        <v>125</v>
      </c>
      <c r="AR121" s="177">
        <v>125</v>
      </c>
      <c r="AS121" s="178">
        <v>142</v>
      </c>
      <c r="AT121" s="178">
        <v>141</v>
      </c>
      <c r="AU121" s="178">
        <v>138</v>
      </c>
      <c r="AV121" s="178">
        <v>107</v>
      </c>
      <c r="AW121" s="178">
        <v>60</v>
      </c>
      <c r="AX121" s="179">
        <v>34</v>
      </c>
      <c r="AY121" s="21">
        <v>130.6</v>
      </c>
      <c r="AZ121" s="21">
        <v>106.71428571428601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403</v>
      </c>
      <c r="D122" s="178">
        <v>436</v>
      </c>
      <c r="E122" s="178">
        <v>384</v>
      </c>
      <c r="F122" s="178">
        <v>396</v>
      </c>
      <c r="G122" s="178">
        <v>347</v>
      </c>
      <c r="H122" s="178">
        <v>99</v>
      </c>
      <c r="I122" s="179">
        <v>60</v>
      </c>
      <c r="J122" s="21">
        <v>393.2</v>
      </c>
      <c r="K122" s="21">
        <v>303.57142857142856</v>
      </c>
      <c r="M122" s="177">
        <v>242</v>
      </c>
      <c r="N122" s="178">
        <v>229</v>
      </c>
      <c r="O122" s="178">
        <v>222</v>
      </c>
      <c r="P122" s="178">
        <v>232</v>
      </c>
      <c r="Q122" s="178">
        <v>206</v>
      </c>
      <c r="R122" s="178">
        <v>111</v>
      </c>
      <c r="S122" s="179">
        <v>68</v>
      </c>
      <c r="T122" s="21">
        <v>226.2</v>
      </c>
      <c r="U122" s="21">
        <v>187.14285714285714</v>
      </c>
      <c r="W122" s="177">
        <v>645</v>
      </c>
      <c r="X122" s="178">
        <v>665</v>
      </c>
      <c r="Y122" s="178">
        <v>606</v>
      </c>
      <c r="Z122" s="178">
        <v>628</v>
      </c>
      <c r="AA122" s="178">
        <v>553</v>
      </c>
      <c r="AB122" s="178">
        <v>210</v>
      </c>
      <c r="AC122" s="179">
        <v>128</v>
      </c>
      <c r="AD122" s="21">
        <v>619.4</v>
      </c>
      <c r="AE122" s="21">
        <v>490.71428571428572</v>
      </c>
      <c r="AF122" s="12"/>
      <c r="AG122" s="312">
        <v>0.29166700000000001</v>
      </c>
      <c r="AH122" s="177">
        <v>403</v>
      </c>
      <c r="AI122" s="178">
        <v>436</v>
      </c>
      <c r="AJ122" s="178">
        <v>384</v>
      </c>
      <c r="AK122" s="178">
        <v>396</v>
      </c>
      <c r="AL122" s="178">
        <v>347</v>
      </c>
      <c r="AM122" s="178">
        <v>99</v>
      </c>
      <c r="AN122" s="179">
        <v>60</v>
      </c>
      <c r="AO122" s="21">
        <v>393.2</v>
      </c>
      <c r="AP122" s="21">
        <v>303.57142857142901</v>
      </c>
      <c r="AR122" s="177">
        <v>242</v>
      </c>
      <c r="AS122" s="178">
        <v>229</v>
      </c>
      <c r="AT122" s="178">
        <v>222</v>
      </c>
      <c r="AU122" s="178">
        <v>232</v>
      </c>
      <c r="AV122" s="178">
        <v>206</v>
      </c>
      <c r="AW122" s="178">
        <v>111</v>
      </c>
      <c r="AX122" s="179">
        <v>68</v>
      </c>
      <c r="AY122" s="21">
        <v>226.2</v>
      </c>
      <c r="AZ122" s="21">
        <v>187.142857142857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551</v>
      </c>
      <c r="D123" s="178">
        <v>556</v>
      </c>
      <c r="E123" s="178">
        <v>483</v>
      </c>
      <c r="F123" s="178">
        <v>568</v>
      </c>
      <c r="G123" s="178">
        <v>509</v>
      </c>
      <c r="H123" s="178">
        <v>186</v>
      </c>
      <c r="I123" s="179">
        <v>95</v>
      </c>
      <c r="J123" s="21">
        <v>533.4</v>
      </c>
      <c r="K123" s="21">
        <v>421.14285714285717</v>
      </c>
      <c r="M123" s="177">
        <v>337</v>
      </c>
      <c r="N123" s="178">
        <v>318</v>
      </c>
      <c r="O123" s="178">
        <v>318</v>
      </c>
      <c r="P123" s="178">
        <v>338</v>
      </c>
      <c r="Q123" s="178">
        <v>270</v>
      </c>
      <c r="R123" s="178">
        <v>167</v>
      </c>
      <c r="S123" s="179">
        <v>103</v>
      </c>
      <c r="T123" s="21">
        <v>316.2</v>
      </c>
      <c r="U123" s="21">
        <v>264.42857142857144</v>
      </c>
      <c r="W123" s="177">
        <v>888</v>
      </c>
      <c r="X123" s="178">
        <v>874</v>
      </c>
      <c r="Y123" s="178">
        <v>801</v>
      </c>
      <c r="Z123" s="178">
        <v>906</v>
      </c>
      <c r="AA123" s="178">
        <v>779</v>
      </c>
      <c r="AB123" s="178">
        <v>353</v>
      </c>
      <c r="AC123" s="179">
        <v>198</v>
      </c>
      <c r="AD123" s="21">
        <v>849.6</v>
      </c>
      <c r="AE123" s="21">
        <v>685.57142857142856</v>
      </c>
      <c r="AF123" s="12"/>
      <c r="AG123" s="312">
        <v>0.33333299999999999</v>
      </c>
      <c r="AH123" s="177">
        <v>551</v>
      </c>
      <c r="AI123" s="178">
        <v>556</v>
      </c>
      <c r="AJ123" s="178">
        <v>483</v>
      </c>
      <c r="AK123" s="178">
        <v>568</v>
      </c>
      <c r="AL123" s="178">
        <v>509</v>
      </c>
      <c r="AM123" s="178">
        <v>186</v>
      </c>
      <c r="AN123" s="179">
        <v>95</v>
      </c>
      <c r="AO123" s="21">
        <v>533.4</v>
      </c>
      <c r="AP123" s="21">
        <v>421.142857142857</v>
      </c>
      <c r="AR123" s="177">
        <v>337</v>
      </c>
      <c r="AS123" s="178">
        <v>318</v>
      </c>
      <c r="AT123" s="178">
        <v>318</v>
      </c>
      <c r="AU123" s="178">
        <v>338</v>
      </c>
      <c r="AV123" s="178">
        <v>270</v>
      </c>
      <c r="AW123" s="178">
        <v>167</v>
      </c>
      <c r="AX123" s="179">
        <v>103</v>
      </c>
      <c r="AY123" s="21">
        <v>316.2</v>
      </c>
      <c r="AZ123" s="21">
        <v>264.42857142857099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398</v>
      </c>
      <c r="D124" s="178">
        <v>392</v>
      </c>
      <c r="E124" s="178">
        <v>431</v>
      </c>
      <c r="F124" s="178">
        <v>447</v>
      </c>
      <c r="G124" s="178">
        <v>388</v>
      </c>
      <c r="H124" s="178">
        <v>237</v>
      </c>
      <c r="I124" s="179">
        <v>214</v>
      </c>
      <c r="J124" s="21">
        <v>411.2</v>
      </c>
      <c r="K124" s="21">
        <v>358.14285714285717</v>
      </c>
      <c r="M124" s="177">
        <v>304</v>
      </c>
      <c r="N124" s="178">
        <v>273</v>
      </c>
      <c r="O124" s="178">
        <v>304</v>
      </c>
      <c r="P124" s="178">
        <v>282</v>
      </c>
      <c r="Q124" s="178">
        <v>270</v>
      </c>
      <c r="R124" s="178">
        <v>199</v>
      </c>
      <c r="S124" s="179">
        <v>242</v>
      </c>
      <c r="T124" s="21">
        <v>286.60000000000002</v>
      </c>
      <c r="U124" s="21">
        <v>267.71428571428572</v>
      </c>
      <c r="W124" s="177">
        <v>702</v>
      </c>
      <c r="X124" s="178">
        <v>665</v>
      </c>
      <c r="Y124" s="178">
        <v>735</v>
      </c>
      <c r="Z124" s="178">
        <v>729</v>
      </c>
      <c r="AA124" s="178">
        <v>658</v>
      </c>
      <c r="AB124" s="178">
        <v>436</v>
      </c>
      <c r="AC124" s="179">
        <v>456</v>
      </c>
      <c r="AD124" s="21">
        <v>697.8</v>
      </c>
      <c r="AE124" s="21">
        <v>625.85714285714289</v>
      </c>
      <c r="AF124" s="12"/>
      <c r="AG124" s="312">
        <v>0.375</v>
      </c>
      <c r="AH124" s="177">
        <v>398</v>
      </c>
      <c r="AI124" s="178">
        <v>392</v>
      </c>
      <c r="AJ124" s="178">
        <v>431</v>
      </c>
      <c r="AK124" s="178">
        <v>447</v>
      </c>
      <c r="AL124" s="178">
        <v>388</v>
      </c>
      <c r="AM124" s="178">
        <v>237</v>
      </c>
      <c r="AN124" s="179">
        <v>214</v>
      </c>
      <c r="AO124" s="21">
        <v>411.2</v>
      </c>
      <c r="AP124" s="21">
        <v>358.142857142857</v>
      </c>
      <c r="AR124" s="177">
        <v>304</v>
      </c>
      <c r="AS124" s="178">
        <v>273</v>
      </c>
      <c r="AT124" s="178">
        <v>304</v>
      </c>
      <c r="AU124" s="178">
        <v>282</v>
      </c>
      <c r="AV124" s="178">
        <v>270</v>
      </c>
      <c r="AW124" s="178">
        <v>199</v>
      </c>
      <c r="AX124" s="179">
        <v>242</v>
      </c>
      <c r="AY124" s="21">
        <v>286.60000000000002</v>
      </c>
      <c r="AZ124" s="21">
        <v>267.71428571428601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348</v>
      </c>
      <c r="D125" s="178">
        <v>302</v>
      </c>
      <c r="E125" s="178">
        <v>377</v>
      </c>
      <c r="F125" s="178">
        <v>339</v>
      </c>
      <c r="G125" s="178">
        <v>370</v>
      </c>
      <c r="H125" s="178">
        <v>285</v>
      </c>
      <c r="I125" s="179">
        <v>286</v>
      </c>
      <c r="J125" s="21">
        <v>347.2</v>
      </c>
      <c r="K125" s="21">
        <v>329.57142857142856</v>
      </c>
      <c r="M125" s="177">
        <v>253</v>
      </c>
      <c r="N125" s="178">
        <v>243</v>
      </c>
      <c r="O125" s="178">
        <v>266</v>
      </c>
      <c r="P125" s="178">
        <v>256</v>
      </c>
      <c r="Q125" s="178">
        <v>294</v>
      </c>
      <c r="R125" s="178">
        <v>238</v>
      </c>
      <c r="S125" s="179">
        <v>391</v>
      </c>
      <c r="T125" s="21">
        <v>262.39999999999998</v>
      </c>
      <c r="U125" s="21">
        <v>277.28571428571428</v>
      </c>
      <c r="W125" s="177">
        <v>601</v>
      </c>
      <c r="X125" s="178">
        <v>545</v>
      </c>
      <c r="Y125" s="178">
        <v>643</v>
      </c>
      <c r="Z125" s="178">
        <v>595</v>
      </c>
      <c r="AA125" s="178">
        <v>664</v>
      </c>
      <c r="AB125" s="178">
        <v>523</v>
      </c>
      <c r="AC125" s="179">
        <v>677</v>
      </c>
      <c r="AD125" s="21">
        <v>609.6</v>
      </c>
      <c r="AE125" s="21">
        <v>606.85714285714289</v>
      </c>
      <c r="AF125" s="12"/>
      <c r="AG125" s="312">
        <v>0.41666700000000001</v>
      </c>
      <c r="AH125" s="177">
        <v>348</v>
      </c>
      <c r="AI125" s="178">
        <v>302</v>
      </c>
      <c r="AJ125" s="178">
        <v>377</v>
      </c>
      <c r="AK125" s="178">
        <v>339</v>
      </c>
      <c r="AL125" s="178">
        <v>370</v>
      </c>
      <c r="AM125" s="178">
        <v>285</v>
      </c>
      <c r="AN125" s="179">
        <v>286</v>
      </c>
      <c r="AO125" s="21">
        <v>347.2</v>
      </c>
      <c r="AP125" s="21">
        <v>329.57142857142901</v>
      </c>
      <c r="AR125" s="177">
        <v>253</v>
      </c>
      <c r="AS125" s="178">
        <v>243</v>
      </c>
      <c r="AT125" s="178">
        <v>266</v>
      </c>
      <c r="AU125" s="178">
        <v>256</v>
      </c>
      <c r="AV125" s="178">
        <v>294</v>
      </c>
      <c r="AW125" s="178">
        <v>238</v>
      </c>
      <c r="AX125" s="179">
        <v>391</v>
      </c>
      <c r="AY125" s="21">
        <v>262.39999999999998</v>
      </c>
      <c r="AZ125" s="21">
        <v>277.28571428571399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334</v>
      </c>
      <c r="D126" s="178">
        <v>319</v>
      </c>
      <c r="E126" s="178">
        <v>332</v>
      </c>
      <c r="F126" s="178">
        <v>300</v>
      </c>
      <c r="G126" s="178">
        <v>316</v>
      </c>
      <c r="H126" s="178">
        <v>274</v>
      </c>
      <c r="I126" s="179">
        <v>287</v>
      </c>
      <c r="J126" s="21">
        <v>320.2</v>
      </c>
      <c r="K126" s="21">
        <v>308.85714285714283</v>
      </c>
      <c r="M126" s="177">
        <v>286</v>
      </c>
      <c r="N126" s="178">
        <v>253</v>
      </c>
      <c r="O126" s="178">
        <v>284</v>
      </c>
      <c r="P126" s="178">
        <v>248</v>
      </c>
      <c r="Q126" s="178">
        <v>274</v>
      </c>
      <c r="R126" s="178">
        <v>245</v>
      </c>
      <c r="S126" s="179">
        <v>258</v>
      </c>
      <c r="T126" s="21">
        <v>269</v>
      </c>
      <c r="U126" s="21">
        <v>264</v>
      </c>
      <c r="W126" s="177">
        <v>620</v>
      </c>
      <c r="X126" s="178">
        <v>572</v>
      </c>
      <c r="Y126" s="178">
        <v>616</v>
      </c>
      <c r="Z126" s="178">
        <v>548</v>
      </c>
      <c r="AA126" s="178">
        <v>590</v>
      </c>
      <c r="AB126" s="178">
        <v>519</v>
      </c>
      <c r="AC126" s="179">
        <v>545</v>
      </c>
      <c r="AD126" s="21">
        <v>589.20000000000005</v>
      </c>
      <c r="AE126" s="21">
        <v>572.85714285714289</v>
      </c>
      <c r="AF126" s="12"/>
      <c r="AG126" s="312">
        <v>0.45833299999999999</v>
      </c>
      <c r="AH126" s="177">
        <v>334</v>
      </c>
      <c r="AI126" s="178">
        <v>319</v>
      </c>
      <c r="AJ126" s="178">
        <v>332</v>
      </c>
      <c r="AK126" s="178">
        <v>300</v>
      </c>
      <c r="AL126" s="178">
        <v>316</v>
      </c>
      <c r="AM126" s="178">
        <v>274</v>
      </c>
      <c r="AN126" s="179">
        <v>287</v>
      </c>
      <c r="AO126" s="21">
        <v>320.2</v>
      </c>
      <c r="AP126" s="21">
        <v>308.857142857143</v>
      </c>
      <c r="AR126" s="177">
        <v>286</v>
      </c>
      <c r="AS126" s="178">
        <v>253</v>
      </c>
      <c r="AT126" s="178">
        <v>284</v>
      </c>
      <c r="AU126" s="178">
        <v>248</v>
      </c>
      <c r="AV126" s="178">
        <v>274</v>
      </c>
      <c r="AW126" s="178">
        <v>245</v>
      </c>
      <c r="AX126" s="179">
        <v>258</v>
      </c>
      <c r="AY126" s="21">
        <v>269</v>
      </c>
      <c r="AZ126" s="21">
        <v>264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347</v>
      </c>
      <c r="D127" s="178">
        <v>313</v>
      </c>
      <c r="E127" s="178">
        <v>327</v>
      </c>
      <c r="F127" s="178">
        <v>290</v>
      </c>
      <c r="G127" s="178">
        <v>362</v>
      </c>
      <c r="H127" s="178">
        <v>334</v>
      </c>
      <c r="I127" s="179">
        <v>380</v>
      </c>
      <c r="J127" s="21">
        <v>327.8</v>
      </c>
      <c r="K127" s="21">
        <v>336.14285714285717</v>
      </c>
      <c r="M127" s="177">
        <v>285</v>
      </c>
      <c r="N127" s="178">
        <v>246</v>
      </c>
      <c r="O127" s="178">
        <v>237</v>
      </c>
      <c r="P127" s="178">
        <v>258</v>
      </c>
      <c r="Q127" s="178">
        <v>226</v>
      </c>
      <c r="R127" s="178">
        <v>252</v>
      </c>
      <c r="S127" s="179">
        <v>200</v>
      </c>
      <c r="T127" s="21">
        <v>250.4</v>
      </c>
      <c r="U127" s="21">
        <v>243.42857142857142</v>
      </c>
      <c r="W127" s="177">
        <v>632</v>
      </c>
      <c r="X127" s="178">
        <v>559</v>
      </c>
      <c r="Y127" s="178">
        <v>564</v>
      </c>
      <c r="Z127" s="178">
        <v>548</v>
      </c>
      <c r="AA127" s="178">
        <v>588</v>
      </c>
      <c r="AB127" s="178">
        <v>586</v>
      </c>
      <c r="AC127" s="179">
        <v>580</v>
      </c>
      <c r="AD127" s="21">
        <v>578.20000000000005</v>
      </c>
      <c r="AE127" s="21">
        <v>579.57142857142856</v>
      </c>
      <c r="AF127" s="12"/>
      <c r="AG127" s="312">
        <v>0.5</v>
      </c>
      <c r="AH127" s="177">
        <v>347</v>
      </c>
      <c r="AI127" s="178">
        <v>313</v>
      </c>
      <c r="AJ127" s="178">
        <v>327</v>
      </c>
      <c r="AK127" s="178">
        <v>290</v>
      </c>
      <c r="AL127" s="178">
        <v>362</v>
      </c>
      <c r="AM127" s="178">
        <v>334</v>
      </c>
      <c r="AN127" s="179">
        <v>380</v>
      </c>
      <c r="AO127" s="21">
        <v>327.8</v>
      </c>
      <c r="AP127" s="21">
        <v>336.142857142857</v>
      </c>
      <c r="AR127" s="177">
        <v>285</v>
      </c>
      <c r="AS127" s="178">
        <v>246</v>
      </c>
      <c r="AT127" s="178">
        <v>237</v>
      </c>
      <c r="AU127" s="178">
        <v>258</v>
      </c>
      <c r="AV127" s="178">
        <v>226</v>
      </c>
      <c r="AW127" s="178">
        <v>252</v>
      </c>
      <c r="AX127" s="179">
        <v>200</v>
      </c>
      <c r="AY127" s="21">
        <v>250.4</v>
      </c>
      <c r="AZ127" s="21">
        <v>243.42857142857099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303</v>
      </c>
      <c r="D128" s="178">
        <v>312</v>
      </c>
      <c r="E128" s="178">
        <v>320</v>
      </c>
      <c r="F128" s="178">
        <v>309</v>
      </c>
      <c r="G128" s="178">
        <v>347</v>
      </c>
      <c r="H128" s="178">
        <v>315</v>
      </c>
      <c r="I128" s="179">
        <v>322</v>
      </c>
      <c r="J128" s="21">
        <v>318.2</v>
      </c>
      <c r="K128" s="21">
        <v>318.28571428571428</v>
      </c>
      <c r="M128" s="177">
        <v>248</v>
      </c>
      <c r="N128" s="178">
        <v>244</v>
      </c>
      <c r="O128" s="178">
        <v>264</v>
      </c>
      <c r="P128" s="178">
        <v>251</v>
      </c>
      <c r="Q128" s="178">
        <v>233</v>
      </c>
      <c r="R128" s="178">
        <v>257</v>
      </c>
      <c r="S128" s="179">
        <v>227</v>
      </c>
      <c r="T128" s="21">
        <v>248</v>
      </c>
      <c r="U128" s="21">
        <v>246.28571428571428</v>
      </c>
      <c r="W128" s="177">
        <v>551</v>
      </c>
      <c r="X128" s="178">
        <v>556</v>
      </c>
      <c r="Y128" s="178">
        <v>584</v>
      </c>
      <c r="Z128" s="178">
        <v>560</v>
      </c>
      <c r="AA128" s="178">
        <v>580</v>
      </c>
      <c r="AB128" s="178">
        <v>572</v>
      </c>
      <c r="AC128" s="179">
        <v>549</v>
      </c>
      <c r="AD128" s="21">
        <v>566.20000000000005</v>
      </c>
      <c r="AE128" s="21">
        <v>564.57142857142856</v>
      </c>
      <c r="AF128" s="12"/>
      <c r="AG128" s="312">
        <v>0.54166700000000001</v>
      </c>
      <c r="AH128" s="177">
        <v>303</v>
      </c>
      <c r="AI128" s="178">
        <v>312</v>
      </c>
      <c r="AJ128" s="178">
        <v>320</v>
      </c>
      <c r="AK128" s="178">
        <v>309</v>
      </c>
      <c r="AL128" s="178">
        <v>347</v>
      </c>
      <c r="AM128" s="178">
        <v>315</v>
      </c>
      <c r="AN128" s="179">
        <v>322</v>
      </c>
      <c r="AO128" s="21">
        <v>318.2</v>
      </c>
      <c r="AP128" s="21">
        <v>318.28571428571399</v>
      </c>
      <c r="AR128" s="177">
        <v>248</v>
      </c>
      <c r="AS128" s="178">
        <v>244</v>
      </c>
      <c r="AT128" s="178">
        <v>264</v>
      </c>
      <c r="AU128" s="178">
        <v>251</v>
      </c>
      <c r="AV128" s="178">
        <v>233</v>
      </c>
      <c r="AW128" s="178">
        <v>257</v>
      </c>
      <c r="AX128" s="179">
        <v>227</v>
      </c>
      <c r="AY128" s="21">
        <v>248</v>
      </c>
      <c r="AZ128" s="21">
        <v>246.28571428571399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334</v>
      </c>
      <c r="D129" s="178">
        <v>321</v>
      </c>
      <c r="E129" s="178">
        <v>361</v>
      </c>
      <c r="F129" s="178">
        <v>365</v>
      </c>
      <c r="G129" s="178">
        <v>343</v>
      </c>
      <c r="H129" s="178">
        <v>385</v>
      </c>
      <c r="I129" s="179">
        <v>301</v>
      </c>
      <c r="J129" s="21">
        <v>344.8</v>
      </c>
      <c r="K129" s="21">
        <v>344.28571428571428</v>
      </c>
      <c r="M129" s="177">
        <v>247</v>
      </c>
      <c r="N129" s="178">
        <v>271</v>
      </c>
      <c r="O129" s="178">
        <v>230</v>
      </c>
      <c r="P129" s="178">
        <v>245</v>
      </c>
      <c r="Q129" s="178">
        <v>258</v>
      </c>
      <c r="R129" s="178">
        <v>252</v>
      </c>
      <c r="S129" s="179">
        <v>221</v>
      </c>
      <c r="T129" s="21">
        <v>250.2</v>
      </c>
      <c r="U129" s="21">
        <v>246.28571428571428</v>
      </c>
      <c r="W129" s="177">
        <v>581</v>
      </c>
      <c r="X129" s="178">
        <v>592</v>
      </c>
      <c r="Y129" s="178">
        <v>591</v>
      </c>
      <c r="Z129" s="178">
        <v>610</v>
      </c>
      <c r="AA129" s="178">
        <v>601</v>
      </c>
      <c r="AB129" s="178">
        <v>637</v>
      </c>
      <c r="AC129" s="179">
        <v>522</v>
      </c>
      <c r="AD129" s="21">
        <v>595</v>
      </c>
      <c r="AE129" s="21">
        <v>590.57142857142856</v>
      </c>
      <c r="AF129" s="12"/>
      <c r="AG129" s="312">
        <v>0.58333333333333337</v>
      </c>
      <c r="AH129" s="177">
        <v>334</v>
      </c>
      <c r="AI129" s="178">
        <v>321</v>
      </c>
      <c r="AJ129" s="178">
        <v>361</v>
      </c>
      <c r="AK129" s="178">
        <v>365</v>
      </c>
      <c r="AL129" s="178">
        <v>343</v>
      </c>
      <c r="AM129" s="178">
        <v>385</v>
      </c>
      <c r="AN129" s="179">
        <v>301</v>
      </c>
      <c r="AO129" s="21">
        <v>344.8</v>
      </c>
      <c r="AP129" s="21">
        <v>344.28571428571399</v>
      </c>
      <c r="AR129" s="177">
        <v>247</v>
      </c>
      <c r="AS129" s="178">
        <v>271</v>
      </c>
      <c r="AT129" s="178">
        <v>230</v>
      </c>
      <c r="AU129" s="178">
        <v>245</v>
      </c>
      <c r="AV129" s="178">
        <v>258</v>
      </c>
      <c r="AW129" s="178">
        <v>252</v>
      </c>
      <c r="AX129" s="179">
        <v>221</v>
      </c>
      <c r="AY129" s="21">
        <v>250.2</v>
      </c>
      <c r="AZ129" s="21">
        <v>246.28571428571399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374</v>
      </c>
      <c r="D130" s="178">
        <v>415</v>
      </c>
      <c r="E130" s="178">
        <v>381</v>
      </c>
      <c r="F130" s="178">
        <v>397</v>
      </c>
      <c r="G130" s="178">
        <v>397</v>
      </c>
      <c r="H130" s="178">
        <v>352</v>
      </c>
      <c r="I130" s="179">
        <v>328</v>
      </c>
      <c r="J130" s="21">
        <v>392.8</v>
      </c>
      <c r="K130" s="21">
        <v>377.71428571428572</v>
      </c>
      <c r="M130" s="177">
        <v>224</v>
      </c>
      <c r="N130" s="178">
        <v>261</v>
      </c>
      <c r="O130" s="178">
        <v>271</v>
      </c>
      <c r="P130" s="178">
        <v>265</v>
      </c>
      <c r="Q130" s="178">
        <v>256</v>
      </c>
      <c r="R130" s="178">
        <v>205</v>
      </c>
      <c r="S130" s="179">
        <v>268</v>
      </c>
      <c r="T130" s="21">
        <v>255.4</v>
      </c>
      <c r="U130" s="21">
        <v>250</v>
      </c>
      <c r="W130" s="177">
        <v>598</v>
      </c>
      <c r="X130" s="178">
        <v>676</v>
      </c>
      <c r="Y130" s="178">
        <v>652</v>
      </c>
      <c r="Z130" s="178">
        <v>662</v>
      </c>
      <c r="AA130" s="178">
        <v>653</v>
      </c>
      <c r="AB130" s="178">
        <v>557</v>
      </c>
      <c r="AC130" s="179">
        <v>596</v>
      </c>
      <c r="AD130" s="21">
        <v>648.20000000000005</v>
      </c>
      <c r="AE130" s="21">
        <v>627.71428571428567</v>
      </c>
      <c r="AF130" s="12"/>
      <c r="AG130" s="312">
        <v>0.625</v>
      </c>
      <c r="AH130" s="177">
        <v>374</v>
      </c>
      <c r="AI130" s="178">
        <v>415</v>
      </c>
      <c r="AJ130" s="178">
        <v>381</v>
      </c>
      <c r="AK130" s="178">
        <v>397</v>
      </c>
      <c r="AL130" s="178">
        <v>397</v>
      </c>
      <c r="AM130" s="178">
        <v>352</v>
      </c>
      <c r="AN130" s="179">
        <v>328</v>
      </c>
      <c r="AO130" s="21">
        <v>392.8</v>
      </c>
      <c r="AP130" s="21">
        <v>377.71428571428601</v>
      </c>
      <c r="AR130" s="177">
        <v>224</v>
      </c>
      <c r="AS130" s="178">
        <v>261</v>
      </c>
      <c r="AT130" s="178">
        <v>271</v>
      </c>
      <c r="AU130" s="178">
        <v>265</v>
      </c>
      <c r="AV130" s="178">
        <v>256</v>
      </c>
      <c r="AW130" s="178">
        <v>205</v>
      </c>
      <c r="AX130" s="179">
        <v>268</v>
      </c>
      <c r="AY130" s="21">
        <v>255.4</v>
      </c>
      <c r="AZ130" s="21">
        <v>250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332</v>
      </c>
      <c r="D131" s="178">
        <v>368</v>
      </c>
      <c r="E131" s="178">
        <v>425</v>
      </c>
      <c r="F131" s="178">
        <v>402</v>
      </c>
      <c r="G131" s="178">
        <v>377</v>
      </c>
      <c r="H131" s="178">
        <v>319</v>
      </c>
      <c r="I131" s="179">
        <v>327</v>
      </c>
      <c r="J131" s="21">
        <v>380.8</v>
      </c>
      <c r="K131" s="21">
        <v>364.28571428571428</v>
      </c>
      <c r="M131" s="177">
        <v>108</v>
      </c>
      <c r="N131" s="178">
        <v>247</v>
      </c>
      <c r="O131" s="178">
        <v>208</v>
      </c>
      <c r="P131" s="178">
        <v>227</v>
      </c>
      <c r="Q131" s="178">
        <v>179</v>
      </c>
      <c r="R131" s="178">
        <v>213</v>
      </c>
      <c r="S131" s="179">
        <v>242</v>
      </c>
      <c r="T131" s="21">
        <v>193.8</v>
      </c>
      <c r="U131" s="21">
        <v>203.42857142857142</v>
      </c>
      <c r="W131" s="177">
        <v>440</v>
      </c>
      <c r="X131" s="178">
        <v>615</v>
      </c>
      <c r="Y131" s="178">
        <v>633</v>
      </c>
      <c r="Z131" s="178">
        <v>629</v>
      </c>
      <c r="AA131" s="178">
        <v>556</v>
      </c>
      <c r="AB131" s="178">
        <v>532</v>
      </c>
      <c r="AC131" s="179">
        <v>569</v>
      </c>
      <c r="AD131" s="21">
        <v>574.6</v>
      </c>
      <c r="AE131" s="21">
        <v>567.71428571428567</v>
      </c>
      <c r="AF131" s="12"/>
      <c r="AG131" s="312">
        <v>0.66666700000000001</v>
      </c>
      <c r="AH131" s="177">
        <v>332</v>
      </c>
      <c r="AI131" s="178">
        <v>368</v>
      </c>
      <c r="AJ131" s="178">
        <v>425</v>
      </c>
      <c r="AK131" s="178">
        <v>402</v>
      </c>
      <c r="AL131" s="178">
        <v>377</v>
      </c>
      <c r="AM131" s="178">
        <v>319</v>
      </c>
      <c r="AN131" s="179">
        <v>327</v>
      </c>
      <c r="AO131" s="21">
        <v>380.8</v>
      </c>
      <c r="AP131" s="21">
        <v>364.28571428571399</v>
      </c>
      <c r="AR131" s="177">
        <v>108</v>
      </c>
      <c r="AS131" s="178">
        <v>247</v>
      </c>
      <c r="AT131" s="178">
        <v>208</v>
      </c>
      <c r="AU131" s="178">
        <v>227</v>
      </c>
      <c r="AV131" s="178">
        <v>179</v>
      </c>
      <c r="AW131" s="178">
        <v>213</v>
      </c>
      <c r="AX131" s="179">
        <v>242</v>
      </c>
      <c r="AY131" s="21">
        <v>193.8</v>
      </c>
      <c r="AZ131" s="21">
        <v>203.42857142857099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388</v>
      </c>
      <c r="D132" s="178">
        <v>398</v>
      </c>
      <c r="E132" s="178">
        <v>408</v>
      </c>
      <c r="F132" s="178">
        <v>469</v>
      </c>
      <c r="G132" s="178">
        <v>324</v>
      </c>
      <c r="H132" s="178">
        <v>362</v>
      </c>
      <c r="I132" s="179">
        <v>302</v>
      </c>
      <c r="J132" s="21">
        <v>397.4</v>
      </c>
      <c r="K132" s="21">
        <v>378.71428571428572</v>
      </c>
      <c r="M132" s="177">
        <v>202</v>
      </c>
      <c r="N132" s="178">
        <v>212</v>
      </c>
      <c r="O132" s="178">
        <v>241</v>
      </c>
      <c r="P132" s="178">
        <v>244</v>
      </c>
      <c r="Q132" s="178">
        <v>176</v>
      </c>
      <c r="R132" s="178">
        <v>222</v>
      </c>
      <c r="S132" s="179">
        <v>205</v>
      </c>
      <c r="T132" s="21">
        <v>215</v>
      </c>
      <c r="U132" s="21">
        <v>214.57142857142858</v>
      </c>
      <c r="W132" s="177">
        <v>590</v>
      </c>
      <c r="X132" s="178">
        <v>610</v>
      </c>
      <c r="Y132" s="178">
        <v>649</v>
      </c>
      <c r="Z132" s="178">
        <v>713</v>
      </c>
      <c r="AA132" s="178">
        <v>500</v>
      </c>
      <c r="AB132" s="178">
        <v>584</v>
      </c>
      <c r="AC132" s="179">
        <v>507</v>
      </c>
      <c r="AD132" s="21">
        <v>612.4</v>
      </c>
      <c r="AE132" s="21">
        <v>593.28571428571433</v>
      </c>
      <c r="AF132" s="12"/>
      <c r="AG132" s="312">
        <v>0.70833299999999999</v>
      </c>
      <c r="AH132" s="177">
        <v>388</v>
      </c>
      <c r="AI132" s="178">
        <v>398</v>
      </c>
      <c r="AJ132" s="178">
        <v>408</v>
      </c>
      <c r="AK132" s="178">
        <v>469</v>
      </c>
      <c r="AL132" s="178">
        <v>324</v>
      </c>
      <c r="AM132" s="178">
        <v>362</v>
      </c>
      <c r="AN132" s="179">
        <v>302</v>
      </c>
      <c r="AO132" s="21">
        <v>397.4</v>
      </c>
      <c r="AP132" s="21">
        <v>378.71428571428601</v>
      </c>
      <c r="AR132" s="177">
        <v>202</v>
      </c>
      <c r="AS132" s="178">
        <v>212</v>
      </c>
      <c r="AT132" s="178">
        <v>241</v>
      </c>
      <c r="AU132" s="178">
        <v>244</v>
      </c>
      <c r="AV132" s="178">
        <v>176</v>
      </c>
      <c r="AW132" s="178">
        <v>222</v>
      </c>
      <c r="AX132" s="179">
        <v>205</v>
      </c>
      <c r="AY132" s="21">
        <v>215</v>
      </c>
      <c r="AZ132" s="21">
        <v>214.57142857142901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264</v>
      </c>
      <c r="D133" s="178">
        <v>371</v>
      </c>
      <c r="E133" s="178">
        <v>357</v>
      </c>
      <c r="F133" s="178">
        <v>345</v>
      </c>
      <c r="G133" s="178">
        <v>307</v>
      </c>
      <c r="H133" s="178">
        <v>303</v>
      </c>
      <c r="I133" s="179">
        <v>211</v>
      </c>
      <c r="J133" s="21">
        <v>328.8</v>
      </c>
      <c r="K133" s="21">
        <v>308.28571428571428</v>
      </c>
      <c r="M133" s="177">
        <v>191</v>
      </c>
      <c r="N133" s="178">
        <v>242</v>
      </c>
      <c r="O133" s="178">
        <v>226</v>
      </c>
      <c r="P133" s="178">
        <v>229</v>
      </c>
      <c r="Q133" s="178">
        <v>236</v>
      </c>
      <c r="R133" s="178">
        <v>169</v>
      </c>
      <c r="S133" s="179">
        <v>189</v>
      </c>
      <c r="T133" s="21">
        <v>224.8</v>
      </c>
      <c r="U133" s="21">
        <v>211.71428571428572</v>
      </c>
      <c r="W133" s="177">
        <v>455</v>
      </c>
      <c r="X133" s="178">
        <v>613</v>
      </c>
      <c r="Y133" s="178">
        <v>583</v>
      </c>
      <c r="Z133" s="178">
        <v>574</v>
      </c>
      <c r="AA133" s="178">
        <v>543</v>
      </c>
      <c r="AB133" s="178">
        <v>472</v>
      </c>
      <c r="AC133" s="179">
        <v>400</v>
      </c>
      <c r="AD133" s="21">
        <v>553.6</v>
      </c>
      <c r="AE133" s="21">
        <v>520</v>
      </c>
      <c r="AF133" s="12"/>
      <c r="AG133" s="312">
        <v>0.75</v>
      </c>
      <c r="AH133" s="177">
        <v>264</v>
      </c>
      <c r="AI133" s="178">
        <v>371</v>
      </c>
      <c r="AJ133" s="178">
        <v>357</v>
      </c>
      <c r="AK133" s="178">
        <v>345</v>
      </c>
      <c r="AL133" s="178">
        <v>307</v>
      </c>
      <c r="AM133" s="178">
        <v>303</v>
      </c>
      <c r="AN133" s="179">
        <v>211</v>
      </c>
      <c r="AO133" s="21">
        <v>328.8</v>
      </c>
      <c r="AP133" s="21">
        <v>308.28571428571399</v>
      </c>
      <c r="AR133" s="177">
        <v>191</v>
      </c>
      <c r="AS133" s="178">
        <v>242</v>
      </c>
      <c r="AT133" s="178">
        <v>226</v>
      </c>
      <c r="AU133" s="178">
        <v>229</v>
      </c>
      <c r="AV133" s="178">
        <v>236</v>
      </c>
      <c r="AW133" s="178">
        <v>169</v>
      </c>
      <c r="AX133" s="179">
        <v>189</v>
      </c>
      <c r="AY133" s="21">
        <v>224.8</v>
      </c>
      <c r="AZ133" s="21">
        <v>211.71428571428601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186</v>
      </c>
      <c r="D134" s="178">
        <v>200</v>
      </c>
      <c r="E134" s="178">
        <v>208</v>
      </c>
      <c r="F134" s="178">
        <v>206</v>
      </c>
      <c r="G134" s="178">
        <v>231</v>
      </c>
      <c r="H134" s="178">
        <v>200</v>
      </c>
      <c r="I134" s="179">
        <v>148</v>
      </c>
      <c r="J134" s="21">
        <v>206.2</v>
      </c>
      <c r="K134" s="21">
        <v>197</v>
      </c>
      <c r="M134" s="177">
        <v>142</v>
      </c>
      <c r="N134" s="178">
        <v>187</v>
      </c>
      <c r="O134" s="178">
        <v>193</v>
      </c>
      <c r="P134" s="178">
        <v>198</v>
      </c>
      <c r="Q134" s="178">
        <v>181</v>
      </c>
      <c r="R134" s="178">
        <v>136</v>
      </c>
      <c r="S134" s="179">
        <v>158</v>
      </c>
      <c r="T134" s="21">
        <v>180.2</v>
      </c>
      <c r="U134" s="21">
        <v>170.71428571428572</v>
      </c>
      <c r="W134" s="177">
        <v>328</v>
      </c>
      <c r="X134" s="178">
        <v>387</v>
      </c>
      <c r="Y134" s="178">
        <v>401</v>
      </c>
      <c r="Z134" s="178">
        <v>404</v>
      </c>
      <c r="AA134" s="178">
        <v>412</v>
      </c>
      <c r="AB134" s="178">
        <v>336</v>
      </c>
      <c r="AC134" s="179">
        <v>306</v>
      </c>
      <c r="AD134" s="21">
        <v>386.4</v>
      </c>
      <c r="AE134" s="21">
        <v>367.71428571428572</v>
      </c>
      <c r="AF134" s="12"/>
      <c r="AG134" s="312">
        <v>0.79166700000000001</v>
      </c>
      <c r="AH134" s="177">
        <v>186</v>
      </c>
      <c r="AI134" s="178">
        <v>200</v>
      </c>
      <c r="AJ134" s="178">
        <v>208</v>
      </c>
      <c r="AK134" s="178">
        <v>206</v>
      </c>
      <c r="AL134" s="178">
        <v>231</v>
      </c>
      <c r="AM134" s="178">
        <v>200</v>
      </c>
      <c r="AN134" s="179">
        <v>148</v>
      </c>
      <c r="AO134" s="21">
        <v>206.2</v>
      </c>
      <c r="AP134" s="21">
        <v>197</v>
      </c>
      <c r="AR134" s="177">
        <v>142</v>
      </c>
      <c r="AS134" s="178">
        <v>187</v>
      </c>
      <c r="AT134" s="178">
        <v>193</v>
      </c>
      <c r="AU134" s="178">
        <v>198</v>
      </c>
      <c r="AV134" s="178">
        <v>181</v>
      </c>
      <c r="AW134" s="178">
        <v>136</v>
      </c>
      <c r="AX134" s="179">
        <v>158</v>
      </c>
      <c r="AY134" s="21">
        <v>180.2</v>
      </c>
      <c r="AZ134" s="21">
        <v>170.71428571428601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116</v>
      </c>
      <c r="D135" s="178">
        <v>169</v>
      </c>
      <c r="E135" s="178">
        <v>169</v>
      </c>
      <c r="F135" s="178">
        <v>139</v>
      </c>
      <c r="G135" s="178">
        <v>130</v>
      </c>
      <c r="H135" s="178">
        <v>118</v>
      </c>
      <c r="I135" s="179">
        <v>115</v>
      </c>
      <c r="J135" s="21">
        <v>144.6</v>
      </c>
      <c r="K135" s="21">
        <v>136.57142857142858</v>
      </c>
      <c r="M135" s="177">
        <v>107</v>
      </c>
      <c r="N135" s="178">
        <v>136</v>
      </c>
      <c r="O135" s="178">
        <v>129</v>
      </c>
      <c r="P135" s="178">
        <v>128</v>
      </c>
      <c r="Q135" s="178">
        <v>122</v>
      </c>
      <c r="R135" s="178">
        <v>92</v>
      </c>
      <c r="S135" s="179">
        <v>122</v>
      </c>
      <c r="T135" s="21">
        <v>124.4</v>
      </c>
      <c r="U135" s="21">
        <v>119.42857142857143</v>
      </c>
      <c r="W135" s="177">
        <v>223</v>
      </c>
      <c r="X135" s="178">
        <v>305</v>
      </c>
      <c r="Y135" s="178">
        <v>298</v>
      </c>
      <c r="Z135" s="178">
        <v>267</v>
      </c>
      <c r="AA135" s="178">
        <v>252</v>
      </c>
      <c r="AB135" s="178">
        <v>210</v>
      </c>
      <c r="AC135" s="179">
        <v>237</v>
      </c>
      <c r="AD135" s="21">
        <v>269</v>
      </c>
      <c r="AE135" s="21">
        <v>256</v>
      </c>
      <c r="AF135" s="12"/>
      <c r="AG135" s="312">
        <v>0.83333299999999999</v>
      </c>
      <c r="AH135" s="177">
        <v>116</v>
      </c>
      <c r="AI135" s="178">
        <v>169</v>
      </c>
      <c r="AJ135" s="178">
        <v>169</v>
      </c>
      <c r="AK135" s="178">
        <v>139</v>
      </c>
      <c r="AL135" s="178">
        <v>130</v>
      </c>
      <c r="AM135" s="178">
        <v>118</v>
      </c>
      <c r="AN135" s="179">
        <v>115</v>
      </c>
      <c r="AO135" s="21">
        <v>144.6</v>
      </c>
      <c r="AP135" s="21">
        <v>136.57142857142901</v>
      </c>
      <c r="AR135" s="177">
        <v>107</v>
      </c>
      <c r="AS135" s="178">
        <v>136</v>
      </c>
      <c r="AT135" s="178">
        <v>129</v>
      </c>
      <c r="AU135" s="178">
        <v>128</v>
      </c>
      <c r="AV135" s="178">
        <v>122</v>
      </c>
      <c r="AW135" s="178">
        <v>92</v>
      </c>
      <c r="AX135" s="179">
        <v>122</v>
      </c>
      <c r="AY135" s="21">
        <v>124.4</v>
      </c>
      <c r="AZ135" s="21">
        <v>119.428571428571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79</v>
      </c>
      <c r="D136" s="178">
        <v>81</v>
      </c>
      <c r="E136" s="178">
        <v>100</v>
      </c>
      <c r="F136" s="178">
        <v>108</v>
      </c>
      <c r="G136" s="178">
        <v>101</v>
      </c>
      <c r="H136" s="178">
        <v>110</v>
      </c>
      <c r="I136" s="179">
        <v>85</v>
      </c>
      <c r="J136" s="21">
        <v>93.8</v>
      </c>
      <c r="K136" s="21">
        <v>94.857142857142861</v>
      </c>
      <c r="M136" s="177">
        <v>91</v>
      </c>
      <c r="N136" s="178">
        <v>81</v>
      </c>
      <c r="O136" s="178">
        <v>86</v>
      </c>
      <c r="P136" s="178">
        <v>86</v>
      </c>
      <c r="Q136" s="178">
        <v>89</v>
      </c>
      <c r="R136" s="178">
        <v>81</v>
      </c>
      <c r="S136" s="179">
        <v>64</v>
      </c>
      <c r="T136" s="21">
        <v>86.6</v>
      </c>
      <c r="U136" s="21">
        <v>82.571428571428569</v>
      </c>
      <c r="W136" s="177">
        <v>170</v>
      </c>
      <c r="X136" s="178">
        <v>162</v>
      </c>
      <c r="Y136" s="178">
        <v>186</v>
      </c>
      <c r="Z136" s="178">
        <v>194</v>
      </c>
      <c r="AA136" s="178">
        <v>190</v>
      </c>
      <c r="AB136" s="178">
        <v>191</v>
      </c>
      <c r="AC136" s="179">
        <v>149</v>
      </c>
      <c r="AD136" s="21">
        <v>180.4</v>
      </c>
      <c r="AE136" s="21">
        <v>177.42857142857142</v>
      </c>
      <c r="AF136" s="12"/>
      <c r="AG136" s="312">
        <v>0.875</v>
      </c>
      <c r="AH136" s="177">
        <v>79</v>
      </c>
      <c r="AI136" s="178">
        <v>81</v>
      </c>
      <c r="AJ136" s="178">
        <v>100</v>
      </c>
      <c r="AK136" s="178">
        <v>108</v>
      </c>
      <c r="AL136" s="178">
        <v>101</v>
      </c>
      <c r="AM136" s="178">
        <v>110</v>
      </c>
      <c r="AN136" s="179">
        <v>85</v>
      </c>
      <c r="AO136" s="21">
        <v>93.8</v>
      </c>
      <c r="AP136" s="21">
        <v>94.857142857142904</v>
      </c>
      <c r="AR136" s="177">
        <v>91</v>
      </c>
      <c r="AS136" s="178">
        <v>81</v>
      </c>
      <c r="AT136" s="178">
        <v>86</v>
      </c>
      <c r="AU136" s="178">
        <v>86</v>
      </c>
      <c r="AV136" s="178">
        <v>89</v>
      </c>
      <c r="AW136" s="178">
        <v>81</v>
      </c>
      <c r="AX136" s="179">
        <v>64</v>
      </c>
      <c r="AY136" s="21">
        <v>86.6</v>
      </c>
      <c r="AZ136" s="21">
        <v>82.571428571428598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49</v>
      </c>
      <c r="D137" s="178">
        <v>60</v>
      </c>
      <c r="E137" s="178">
        <v>69</v>
      </c>
      <c r="F137" s="178">
        <v>74</v>
      </c>
      <c r="G137" s="178">
        <v>85</v>
      </c>
      <c r="H137" s="178">
        <v>93</v>
      </c>
      <c r="I137" s="179">
        <v>53</v>
      </c>
      <c r="J137" s="21">
        <v>67.400000000000006</v>
      </c>
      <c r="K137" s="21">
        <v>69</v>
      </c>
      <c r="M137" s="177">
        <v>46</v>
      </c>
      <c r="N137" s="178">
        <v>47</v>
      </c>
      <c r="O137" s="178">
        <v>57</v>
      </c>
      <c r="P137" s="178">
        <v>68</v>
      </c>
      <c r="Q137" s="178">
        <v>66</v>
      </c>
      <c r="R137" s="178">
        <v>61</v>
      </c>
      <c r="S137" s="179">
        <v>47</v>
      </c>
      <c r="T137" s="21">
        <v>56.8</v>
      </c>
      <c r="U137" s="21">
        <v>56</v>
      </c>
      <c r="W137" s="177">
        <v>95</v>
      </c>
      <c r="X137" s="178">
        <v>107</v>
      </c>
      <c r="Y137" s="178">
        <v>126</v>
      </c>
      <c r="Z137" s="178">
        <v>142</v>
      </c>
      <c r="AA137" s="178">
        <v>151</v>
      </c>
      <c r="AB137" s="178">
        <v>154</v>
      </c>
      <c r="AC137" s="179">
        <v>100</v>
      </c>
      <c r="AD137" s="21">
        <v>124.2</v>
      </c>
      <c r="AE137" s="21">
        <v>125</v>
      </c>
      <c r="AF137" s="12"/>
      <c r="AG137" s="312">
        <v>0.91666700000000001</v>
      </c>
      <c r="AH137" s="177">
        <v>49</v>
      </c>
      <c r="AI137" s="178">
        <v>60</v>
      </c>
      <c r="AJ137" s="178">
        <v>69</v>
      </c>
      <c r="AK137" s="178">
        <v>74</v>
      </c>
      <c r="AL137" s="178">
        <v>85</v>
      </c>
      <c r="AM137" s="178">
        <v>93</v>
      </c>
      <c r="AN137" s="179">
        <v>53</v>
      </c>
      <c r="AO137" s="21">
        <v>67.400000000000006</v>
      </c>
      <c r="AP137" s="21">
        <v>69</v>
      </c>
      <c r="AR137" s="177">
        <v>46</v>
      </c>
      <c r="AS137" s="178">
        <v>47</v>
      </c>
      <c r="AT137" s="178">
        <v>57</v>
      </c>
      <c r="AU137" s="178">
        <v>68</v>
      </c>
      <c r="AV137" s="178">
        <v>66</v>
      </c>
      <c r="AW137" s="178">
        <v>61</v>
      </c>
      <c r="AX137" s="179">
        <v>47</v>
      </c>
      <c r="AY137" s="21">
        <v>56.8</v>
      </c>
      <c r="AZ137" s="21">
        <v>56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40</v>
      </c>
      <c r="D138" s="178">
        <v>55</v>
      </c>
      <c r="E138" s="178">
        <v>55</v>
      </c>
      <c r="F138" s="178">
        <v>46</v>
      </c>
      <c r="G138" s="178">
        <v>58</v>
      </c>
      <c r="H138" s="178">
        <v>62</v>
      </c>
      <c r="I138" s="179">
        <v>34</v>
      </c>
      <c r="J138" s="21">
        <v>50.8</v>
      </c>
      <c r="K138" s="21">
        <v>50</v>
      </c>
      <c r="M138" s="177">
        <v>30</v>
      </c>
      <c r="N138" s="178">
        <v>26</v>
      </c>
      <c r="O138" s="178">
        <v>25</v>
      </c>
      <c r="P138" s="178">
        <v>31</v>
      </c>
      <c r="Q138" s="178">
        <v>36</v>
      </c>
      <c r="R138" s="178">
        <v>43</v>
      </c>
      <c r="S138" s="179">
        <v>26</v>
      </c>
      <c r="T138" s="21">
        <v>29.6</v>
      </c>
      <c r="U138" s="21">
        <v>31</v>
      </c>
      <c r="W138" s="177">
        <v>70</v>
      </c>
      <c r="X138" s="178">
        <v>81</v>
      </c>
      <c r="Y138" s="178">
        <v>80</v>
      </c>
      <c r="Z138" s="178">
        <v>77</v>
      </c>
      <c r="AA138" s="178">
        <v>94</v>
      </c>
      <c r="AB138" s="178">
        <v>105</v>
      </c>
      <c r="AC138" s="179">
        <v>60</v>
      </c>
      <c r="AD138" s="21">
        <v>80.400000000000006</v>
      </c>
      <c r="AE138" s="21">
        <v>81</v>
      </c>
      <c r="AF138" s="12"/>
      <c r="AG138" s="312">
        <v>0.95833299999999999</v>
      </c>
      <c r="AH138" s="177">
        <v>40</v>
      </c>
      <c r="AI138" s="178">
        <v>55</v>
      </c>
      <c r="AJ138" s="178">
        <v>55</v>
      </c>
      <c r="AK138" s="178">
        <v>46</v>
      </c>
      <c r="AL138" s="178">
        <v>58</v>
      </c>
      <c r="AM138" s="178">
        <v>62</v>
      </c>
      <c r="AN138" s="179">
        <v>34</v>
      </c>
      <c r="AO138" s="21">
        <v>50.8</v>
      </c>
      <c r="AP138" s="21">
        <v>50</v>
      </c>
      <c r="AR138" s="177">
        <v>30</v>
      </c>
      <c r="AS138" s="178">
        <v>26</v>
      </c>
      <c r="AT138" s="178">
        <v>25</v>
      </c>
      <c r="AU138" s="178">
        <v>31</v>
      </c>
      <c r="AV138" s="178">
        <v>36</v>
      </c>
      <c r="AW138" s="178">
        <v>43</v>
      </c>
      <c r="AX138" s="179">
        <v>26</v>
      </c>
      <c r="AY138" s="21">
        <v>29.6</v>
      </c>
      <c r="AZ138" s="21">
        <v>31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4376</v>
      </c>
      <c r="D139" s="368">
        <v>4503</v>
      </c>
      <c r="E139" s="368">
        <v>4586</v>
      </c>
      <c r="F139" s="368">
        <v>4627</v>
      </c>
      <c r="G139" s="368">
        <v>4387</v>
      </c>
      <c r="H139" s="368">
        <v>3451</v>
      </c>
      <c r="I139" s="369">
        <v>3113</v>
      </c>
      <c r="J139" s="370">
        <v>4495.8</v>
      </c>
      <c r="K139" s="370">
        <v>4149</v>
      </c>
      <c r="L139" s="81"/>
      <c r="M139" s="367">
        <v>2927</v>
      </c>
      <c r="N139" s="368">
        <v>3039</v>
      </c>
      <c r="O139" s="368">
        <v>3071</v>
      </c>
      <c r="P139" s="368">
        <v>3075</v>
      </c>
      <c r="Q139" s="368">
        <v>2878</v>
      </c>
      <c r="R139" s="368">
        <v>2530</v>
      </c>
      <c r="S139" s="369">
        <v>2614</v>
      </c>
      <c r="T139" s="370">
        <v>2998.0000000000005</v>
      </c>
      <c r="U139" s="370">
        <v>2876.2857142857142</v>
      </c>
      <c r="V139" s="81"/>
      <c r="W139" s="367">
        <v>7303</v>
      </c>
      <c r="X139" s="368">
        <v>7542</v>
      </c>
      <c r="Y139" s="368">
        <v>7657</v>
      </c>
      <c r="Z139" s="368">
        <v>7702</v>
      </c>
      <c r="AA139" s="368">
        <v>7265</v>
      </c>
      <c r="AB139" s="368">
        <v>5981</v>
      </c>
      <c r="AC139" s="369">
        <v>5727</v>
      </c>
      <c r="AD139" s="370">
        <v>7493.8</v>
      </c>
      <c r="AE139" s="370">
        <v>7025.2857142857138</v>
      </c>
      <c r="AG139" s="366" t="s">
        <v>35</v>
      </c>
      <c r="AH139" s="367">
        <v>4376</v>
      </c>
      <c r="AI139" s="368">
        <v>4503</v>
      </c>
      <c r="AJ139" s="368">
        <v>4586</v>
      </c>
      <c r="AK139" s="368">
        <v>4627</v>
      </c>
      <c r="AL139" s="368">
        <v>4387</v>
      </c>
      <c r="AM139" s="368">
        <v>3451</v>
      </c>
      <c r="AN139" s="369">
        <v>3113</v>
      </c>
      <c r="AO139" s="370">
        <v>4495.8</v>
      </c>
      <c r="AP139" s="370">
        <v>4149</v>
      </c>
      <c r="AQ139" s="81"/>
      <c r="AR139" s="367">
        <v>2927</v>
      </c>
      <c r="AS139" s="368">
        <v>3039</v>
      </c>
      <c r="AT139" s="368">
        <v>3071</v>
      </c>
      <c r="AU139" s="368">
        <v>3075</v>
      </c>
      <c r="AV139" s="368">
        <v>2878</v>
      </c>
      <c r="AW139" s="368">
        <v>2530</v>
      </c>
      <c r="AX139" s="369">
        <v>2614</v>
      </c>
      <c r="AY139" s="370">
        <v>2998</v>
      </c>
      <c r="AZ139" s="370">
        <v>2876.2857142857101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4929</v>
      </c>
      <c r="D140" s="375">
        <v>5120</v>
      </c>
      <c r="E140" s="375">
        <v>5236</v>
      </c>
      <c r="F140" s="375">
        <v>5232</v>
      </c>
      <c r="G140" s="375">
        <v>4984</v>
      </c>
      <c r="H140" s="375">
        <v>3928</v>
      </c>
      <c r="I140" s="376">
        <v>3488</v>
      </c>
      <c r="J140" s="377">
        <v>5100.2000000000007</v>
      </c>
      <c r="K140" s="377">
        <v>4702.4285714285716</v>
      </c>
      <c r="L140" s="81"/>
      <c r="M140" s="374">
        <v>3392</v>
      </c>
      <c r="N140" s="375">
        <v>3585</v>
      </c>
      <c r="O140" s="375">
        <v>3620</v>
      </c>
      <c r="P140" s="375">
        <v>3625</v>
      </c>
      <c r="Q140" s="375">
        <v>3377</v>
      </c>
      <c r="R140" s="375">
        <v>2899</v>
      </c>
      <c r="S140" s="376">
        <v>2992</v>
      </c>
      <c r="T140" s="377">
        <v>3519.8</v>
      </c>
      <c r="U140" s="377">
        <v>3355.7142857142858</v>
      </c>
      <c r="V140" s="81"/>
      <c r="W140" s="374">
        <v>8321</v>
      </c>
      <c r="X140" s="375">
        <v>8705</v>
      </c>
      <c r="Y140" s="375">
        <v>8856</v>
      </c>
      <c r="Z140" s="375">
        <v>8857</v>
      </c>
      <c r="AA140" s="375">
        <v>8361</v>
      </c>
      <c r="AB140" s="375">
        <v>6827</v>
      </c>
      <c r="AC140" s="376">
        <v>6480</v>
      </c>
      <c r="AD140" s="377">
        <v>8619.9999999999982</v>
      </c>
      <c r="AE140" s="377">
        <v>8058.142857142856</v>
      </c>
      <c r="AG140" s="373" t="s">
        <v>36</v>
      </c>
      <c r="AH140" s="374">
        <v>4929</v>
      </c>
      <c r="AI140" s="375">
        <v>5120</v>
      </c>
      <c r="AJ140" s="375">
        <v>5236</v>
      </c>
      <c r="AK140" s="375">
        <v>5232</v>
      </c>
      <c r="AL140" s="375">
        <v>4984</v>
      </c>
      <c r="AM140" s="375">
        <v>3928</v>
      </c>
      <c r="AN140" s="376">
        <v>3488</v>
      </c>
      <c r="AO140" s="377">
        <v>5100.2</v>
      </c>
      <c r="AP140" s="377">
        <v>4702.4285714285697</v>
      </c>
      <c r="AQ140" s="81"/>
      <c r="AR140" s="374">
        <v>3392</v>
      </c>
      <c r="AS140" s="375">
        <v>3585</v>
      </c>
      <c r="AT140" s="375">
        <v>3620</v>
      </c>
      <c r="AU140" s="375">
        <v>3625</v>
      </c>
      <c r="AV140" s="375">
        <v>3377</v>
      </c>
      <c r="AW140" s="375">
        <v>2899</v>
      </c>
      <c r="AX140" s="376">
        <v>2992</v>
      </c>
      <c r="AY140" s="377">
        <v>3519.8</v>
      </c>
      <c r="AZ140" s="377">
        <v>3355.7142857142899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5018</v>
      </c>
      <c r="D141" s="380">
        <v>5235</v>
      </c>
      <c r="E141" s="380">
        <v>5360</v>
      </c>
      <c r="F141" s="380">
        <v>5352</v>
      </c>
      <c r="G141" s="380">
        <v>5127</v>
      </c>
      <c r="H141" s="380">
        <v>4083</v>
      </c>
      <c r="I141" s="381">
        <v>3575</v>
      </c>
      <c r="J141" s="382">
        <v>5218.4000000000005</v>
      </c>
      <c r="K141" s="382">
        <v>4821.4285714285716</v>
      </c>
      <c r="L141" s="81"/>
      <c r="M141" s="379">
        <v>3468</v>
      </c>
      <c r="N141" s="380">
        <v>3658</v>
      </c>
      <c r="O141" s="380">
        <v>3702</v>
      </c>
      <c r="P141" s="380">
        <v>3724</v>
      </c>
      <c r="Q141" s="380">
        <v>3479</v>
      </c>
      <c r="R141" s="380">
        <v>3003</v>
      </c>
      <c r="S141" s="381">
        <v>3065</v>
      </c>
      <c r="T141" s="382">
        <v>3606.2000000000003</v>
      </c>
      <c r="U141" s="382">
        <v>3442.7142857142858</v>
      </c>
      <c r="V141" s="81"/>
      <c r="W141" s="379">
        <v>8486</v>
      </c>
      <c r="X141" s="380">
        <v>8893</v>
      </c>
      <c r="Y141" s="380">
        <v>9062</v>
      </c>
      <c r="Z141" s="380">
        <v>9076</v>
      </c>
      <c r="AA141" s="380">
        <v>8606</v>
      </c>
      <c r="AB141" s="380">
        <v>7086</v>
      </c>
      <c r="AC141" s="381">
        <v>6640</v>
      </c>
      <c r="AD141" s="382">
        <v>8824.5999999999985</v>
      </c>
      <c r="AE141" s="382">
        <v>8264.1428571428551</v>
      </c>
      <c r="AG141" s="378" t="s">
        <v>37</v>
      </c>
      <c r="AH141" s="379">
        <v>5018</v>
      </c>
      <c r="AI141" s="380">
        <v>5235</v>
      </c>
      <c r="AJ141" s="380">
        <v>5360</v>
      </c>
      <c r="AK141" s="380">
        <v>5352</v>
      </c>
      <c r="AL141" s="380">
        <v>5127</v>
      </c>
      <c r="AM141" s="380">
        <v>4083</v>
      </c>
      <c r="AN141" s="381">
        <v>3575</v>
      </c>
      <c r="AO141" s="382">
        <v>5218.3999999999996</v>
      </c>
      <c r="AP141" s="382">
        <v>4821.4285714285697</v>
      </c>
      <c r="AQ141" s="81"/>
      <c r="AR141" s="379">
        <v>3468</v>
      </c>
      <c r="AS141" s="380">
        <v>3658</v>
      </c>
      <c r="AT141" s="380">
        <v>3702</v>
      </c>
      <c r="AU141" s="380">
        <v>3724</v>
      </c>
      <c r="AV141" s="380">
        <v>3479</v>
      </c>
      <c r="AW141" s="380">
        <v>3003</v>
      </c>
      <c r="AX141" s="381">
        <v>3065</v>
      </c>
      <c r="AY141" s="382">
        <v>3606.2</v>
      </c>
      <c r="AZ141" s="382">
        <v>3442.7142857142899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5189</v>
      </c>
      <c r="D142" s="385">
        <v>5413</v>
      </c>
      <c r="E142" s="385">
        <v>5543</v>
      </c>
      <c r="F142" s="385">
        <v>5552</v>
      </c>
      <c r="G142" s="385">
        <v>5317</v>
      </c>
      <c r="H142" s="385">
        <v>4258</v>
      </c>
      <c r="I142" s="386">
        <v>3713</v>
      </c>
      <c r="J142" s="387">
        <v>5402.8</v>
      </c>
      <c r="K142" s="387">
        <v>4997.8571428571431</v>
      </c>
      <c r="L142" s="81"/>
      <c r="M142" s="384">
        <v>3614</v>
      </c>
      <c r="N142" s="385">
        <v>3806</v>
      </c>
      <c r="O142" s="385">
        <v>3865</v>
      </c>
      <c r="P142" s="385">
        <v>3895</v>
      </c>
      <c r="Q142" s="385">
        <v>3615</v>
      </c>
      <c r="R142" s="385">
        <v>3138</v>
      </c>
      <c r="S142" s="386">
        <v>3192</v>
      </c>
      <c r="T142" s="387">
        <v>3759.0000000000005</v>
      </c>
      <c r="U142" s="387">
        <v>3589.2857142857142</v>
      </c>
      <c r="V142" s="81"/>
      <c r="W142" s="384">
        <v>8803</v>
      </c>
      <c r="X142" s="385">
        <v>9219</v>
      </c>
      <c r="Y142" s="385">
        <v>9408</v>
      </c>
      <c r="Z142" s="385">
        <v>9447</v>
      </c>
      <c r="AA142" s="385">
        <v>8932</v>
      </c>
      <c r="AB142" s="385">
        <v>7396</v>
      </c>
      <c r="AC142" s="386">
        <v>6905</v>
      </c>
      <c r="AD142" s="387">
        <v>9161.7999999999993</v>
      </c>
      <c r="AE142" s="387">
        <v>8587.1428571428569</v>
      </c>
      <c r="AG142" s="383" t="s">
        <v>38</v>
      </c>
      <c r="AH142" s="384">
        <v>5189</v>
      </c>
      <c r="AI142" s="385">
        <v>5413</v>
      </c>
      <c r="AJ142" s="385">
        <v>5543</v>
      </c>
      <c r="AK142" s="385">
        <v>5552</v>
      </c>
      <c r="AL142" s="385">
        <v>5317</v>
      </c>
      <c r="AM142" s="385">
        <v>4258</v>
      </c>
      <c r="AN142" s="386">
        <v>3713</v>
      </c>
      <c r="AO142" s="387">
        <v>5402.8</v>
      </c>
      <c r="AP142" s="387">
        <v>4997.8571428571404</v>
      </c>
      <c r="AQ142" s="81"/>
      <c r="AR142" s="384">
        <v>3614</v>
      </c>
      <c r="AS142" s="385">
        <v>3806</v>
      </c>
      <c r="AT142" s="385">
        <v>3865</v>
      </c>
      <c r="AU142" s="385">
        <v>3895</v>
      </c>
      <c r="AV142" s="385">
        <v>3615</v>
      </c>
      <c r="AW142" s="385">
        <v>3138</v>
      </c>
      <c r="AX142" s="386">
        <v>3192</v>
      </c>
      <c r="AY142" s="387">
        <v>3759</v>
      </c>
      <c r="AZ142" s="387">
        <v>3589.2857142857101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76" t="s">
        <v>53</v>
      </c>
      <c r="E145" s="577"/>
      <c r="F145" s="577"/>
      <c r="G145" s="577"/>
      <c r="H145" s="577"/>
      <c r="I145" s="577"/>
      <c r="J145" s="577"/>
      <c r="K145" s="577"/>
      <c r="L145" s="577"/>
      <c r="M145" s="577"/>
      <c r="N145" s="577"/>
      <c r="O145" s="578"/>
      <c r="P145" s="134"/>
      <c r="Q145" s="134"/>
      <c r="R145" s="576" t="s">
        <v>54</v>
      </c>
      <c r="S145" s="577"/>
      <c r="T145" s="577"/>
      <c r="U145" s="577"/>
      <c r="V145" s="577"/>
      <c r="W145" s="577"/>
      <c r="X145" s="577"/>
      <c r="Y145" s="577"/>
      <c r="Z145" s="577"/>
      <c r="AA145" s="577"/>
      <c r="AB145" s="577"/>
      <c r="AC145" s="578"/>
      <c r="AD145" s="180"/>
      <c r="AE145" s="134"/>
      <c r="AF145" s="579" t="s">
        <v>84</v>
      </c>
      <c r="AG145" s="580"/>
      <c r="AH145" s="580"/>
      <c r="AI145" s="580"/>
      <c r="AJ145" s="580"/>
      <c r="AK145" s="580"/>
      <c r="AL145" s="580"/>
      <c r="AM145" s="580"/>
      <c r="AN145" s="580"/>
      <c r="AO145" s="580"/>
      <c r="AP145" s="580"/>
      <c r="AQ145" s="581"/>
      <c r="AR145" s="11"/>
    </row>
    <row r="146" spans="1:44" x14ac:dyDescent="0.25">
      <c r="A146" s="240"/>
      <c r="C146" s="180"/>
      <c r="D146" s="582" t="s">
        <v>41</v>
      </c>
      <c r="E146" s="582"/>
      <c r="F146" s="582"/>
      <c r="G146" s="582"/>
      <c r="H146" s="582"/>
      <c r="I146" s="582"/>
      <c r="J146" s="582"/>
      <c r="K146" s="582"/>
      <c r="L146" s="582"/>
      <c r="M146" s="582"/>
      <c r="N146" s="582"/>
      <c r="O146" s="582"/>
      <c r="P146" s="180"/>
      <c r="Q146" s="180"/>
      <c r="R146" s="582" t="s">
        <v>41</v>
      </c>
      <c r="S146" s="582"/>
      <c r="T146" s="582"/>
      <c r="U146" s="582"/>
      <c r="V146" s="582"/>
      <c r="W146" s="582"/>
      <c r="X146" s="582"/>
      <c r="Y146" s="582"/>
      <c r="Z146" s="582"/>
      <c r="AA146" s="582"/>
      <c r="AB146" s="582"/>
      <c r="AC146" s="582"/>
      <c r="AD146" s="180"/>
      <c r="AE146" s="180"/>
      <c r="AF146" s="582" t="s">
        <v>41</v>
      </c>
      <c r="AG146" s="582"/>
      <c r="AH146" s="582"/>
      <c r="AI146" s="582"/>
      <c r="AJ146" s="582"/>
      <c r="AK146" s="582"/>
      <c r="AL146" s="582"/>
      <c r="AM146" s="582"/>
      <c r="AN146" s="582"/>
      <c r="AO146" s="582"/>
      <c r="AP146" s="582"/>
      <c r="AQ146" s="582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9</v>
      </c>
      <c r="D149" s="329">
        <v>0</v>
      </c>
      <c r="E149" s="187">
        <v>6</v>
      </c>
      <c r="F149" s="187">
        <v>0</v>
      </c>
      <c r="G149" s="187">
        <v>0</v>
      </c>
      <c r="H149" s="187">
        <v>1</v>
      </c>
      <c r="I149" s="187">
        <v>0</v>
      </c>
      <c r="J149" s="187">
        <v>0</v>
      </c>
      <c r="K149" s="187">
        <v>0</v>
      </c>
      <c r="L149" s="187">
        <v>2</v>
      </c>
      <c r="M149" s="187">
        <v>0</v>
      </c>
      <c r="N149" s="187">
        <v>0</v>
      </c>
      <c r="O149" s="330">
        <v>0</v>
      </c>
      <c r="P149" s="180"/>
      <c r="Q149" s="186">
        <v>3</v>
      </c>
      <c r="R149" s="329">
        <v>0</v>
      </c>
      <c r="S149" s="187">
        <v>2</v>
      </c>
      <c r="T149" s="187">
        <v>0</v>
      </c>
      <c r="U149" s="187">
        <v>1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12</v>
      </c>
      <c r="AF149" s="187">
        <v>0</v>
      </c>
      <c r="AG149" s="188">
        <v>8</v>
      </c>
      <c r="AH149" s="188">
        <v>0</v>
      </c>
      <c r="AI149" s="188">
        <v>1</v>
      </c>
      <c r="AJ149" s="188">
        <v>1</v>
      </c>
      <c r="AK149" s="188">
        <v>0</v>
      </c>
      <c r="AL149" s="188">
        <v>0</v>
      </c>
      <c r="AM149" s="188">
        <v>0</v>
      </c>
      <c r="AN149" s="188">
        <v>2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8</v>
      </c>
      <c r="D150" s="331">
        <v>0</v>
      </c>
      <c r="E150" s="193">
        <v>4</v>
      </c>
      <c r="F150" s="193">
        <v>0</v>
      </c>
      <c r="G150" s="193">
        <v>1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3</v>
      </c>
      <c r="N150" s="193">
        <v>0</v>
      </c>
      <c r="O150" s="332">
        <v>0</v>
      </c>
      <c r="P150" s="180"/>
      <c r="Q150" s="190">
        <v>3</v>
      </c>
      <c r="R150" s="331">
        <v>0</v>
      </c>
      <c r="S150" s="193">
        <v>1</v>
      </c>
      <c r="T150" s="193">
        <v>0</v>
      </c>
      <c r="U150" s="193">
        <v>1</v>
      </c>
      <c r="V150" s="193">
        <v>0</v>
      </c>
      <c r="W150" s="193">
        <v>0</v>
      </c>
      <c r="X150" s="193">
        <v>0</v>
      </c>
      <c r="Y150" s="193">
        <v>0</v>
      </c>
      <c r="Z150" s="193">
        <v>1</v>
      </c>
      <c r="AA150" s="193">
        <v>0</v>
      </c>
      <c r="AB150" s="193">
        <v>0</v>
      </c>
      <c r="AC150" s="332">
        <v>0</v>
      </c>
      <c r="AD150" s="180"/>
      <c r="AE150" s="190">
        <v>11</v>
      </c>
      <c r="AF150" s="191">
        <v>0</v>
      </c>
      <c r="AG150" s="191">
        <v>5</v>
      </c>
      <c r="AH150" s="191">
        <v>0</v>
      </c>
      <c r="AI150" s="191">
        <v>2</v>
      </c>
      <c r="AJ150" s="191">
        <v>0</v>
      </c>
      <c r="AK150" s="191">
        <v>0</v>
      </c>
      <c r="AL150" s="191">
        <v>0</v>
      </c>
      <c r="AM150" s="191">
        <v>0</v>
      </c>
      <c r="AN150" s="191">
        <v>1</v>
      </c>
      <c r="AO150" s="191">
        <v>3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7</v>
      </c>
      <c r="D151" s="331">
        <v>0</v>
      </c>
      <c r="E151" s="193">
        <v>6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1</v>
      </c>
      <c r="M151" s="193">
        <v>0</v>
      </c>
      <c r="N151" s="193">
        <v>0</v>
      </c>
      <c r="O151" s="332">
        <v>0</v>
      </c>
      <c r="P151" s="180"/>
      <c r="Q151" s="190">
        <v>4</v>
      </c>
      <c r="R151" s="331">
        <v>0</v>
      </c>
      <c r="S151" s="193">
        <v>4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11</v>
      </c>
      <c r="AF151" s="191">
        <v>0</v>
      </c>
      <c r="AG151" s="191">
        <v>10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1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2</v>
      </c>
      <c r="D152" s="331">
        <v>0</v>
      </c>
      <c r="E152" s="193">
        <v>2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3</v>
      </c>
      <c r="R152" s="331">
        <v>0</v>
      </c>
      <c r="S152" s="193">
        <v>1</v>
      </c>
      <c r="T152" s="193">
        <v>0</v>
      </c>
      <c r="U152" s="193">
        <v>1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1</v>
      </c>
      <c r="AB152" s="193">
        <v>0</v>
      </c>
      <c r="AC152" s="332">
        <v>0</v>
      </c>
      <c r="AD152" s="180"/>
      <c r="AE152" s="190">
        <v>5</v>
      </c>
      <c r="AF152" s="191">
        <v>0</v>
      </c>
      <c r="AG152" s="191">
        <v>3</v>
      </c>
      <c r="AH152" s="191">
        <v>0</v>
      </c>
      <c r="AI152" s="191">
        <v>1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1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3</v>
      </c>
      <c r="D153" s="331">
        <v>0</v>
      </c>
      <c r="E153" s="193">
        <v>2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1</v>
      </c>
      <c r="N153" s="193">
        <v>0</v>
      </c>
      <c r="O153" s="332">
        <v>0</v>
      </c>
      <c r="P153" s="180"/>
      <c r="Q153" s="190">
        <v>1</v>
      </c>
      <c r="R153" s="331">
        <v>0</v>
      </c>
      <c r="S153" s="193">
        <v>1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4</v>
      </c>
      <c r="AF153" s="191">
        <v>0</v>
      </c>
      <c r="AG153" s="191">
        <v>3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1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9</v>
      </c>
      <c r="D154" s="331">
        <v>0</v>
      </c>
      <c r="E154" s="193">
        <v>7</v>
      </c>
      <c r="F154" s="193">
        <v>0</v>
      </c>
      <c r="G154" s="193">
        <v>0</v>
      </c>
      <c r="H154" s="193">
        <v>1</v>
      </c>
      <c r="I154" s="193">
        <v>0</v>
      </c>
      <c r="J154" s="193">
        <v>0</v>
      </c>
      <c r="K154" s="193">
        <v>0</v>
      </c>
      <c r="L154" s="193">
        <v>0</v>
      </c>
      <c r="M154" s="193">
        <v>1</v>
      </c>
      <c r="N154" s="193">
        <v>0</v>
      </c>
      <c r="O154" s="332">
        <v>0</v>
      </c>
      <c r="P154" s="180"/>
      <c r="Q154" s="190">
        <v>4</v>
      </c>
      <c r="R154" s="331">
        <v>1</v>
      </c>
      <c r="S154" s="193">
        <v>2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1</v>
      </c>
      <c r="AB154" s="193">
        <v>0</v>
      </c>
      <c r="AC154" s="332">
        <v>0</v>
      </c>
      <c r="AD154" s="180"/>
      <c r="AE154" s="190">
        <v>13</v>
      </c>
      <c r="AF154" s="191">
        <v>1</v>
      </c>
      <c r="AG154" s="191">
        <v>9</v>
      </c>
      <c r="AH154" s="191">
        <v>0</v>
      </c>
      <c r="AI154" s="191">
        <v>0</v>
      </c>
      <c r="AJ154" s="191">
        <v>1</v>
      </c>
      <c r="AK154" s="191">
        <v>0</v>
      </c>
      <c r="AL154" s="191">
        <v>0</v>
      </c>
      <c r="AM154" s="191">
        <v>0</v>
      </c>
      <c r="AN154" s="191">
        <v>0</v>
      </c>
      <c r="AO154" s="191">
        <v>2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6</v>
      </c>
      <c r="D155" s="331">
        <v>0</v>
      </c>
      <c r="E155" s="193">
        <v>5</v>
      </c>
      <c r="F155" s="193">
        <v>0</v>
      </c>
      <c r="G155" s="193">
        <v>1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3</v>
      </c>
      <c r="R155" s="331">
        <v>0</v>
      </c>
      <c r="S155" s="193">
        <v>3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9</v>
      </c>
      <c r="AF155" s="191">
        <v>0</v>
      </c>
      <c r="AG155" s="191">
        <v>8</v>
      </c>
      <c r="AH155" s="191">
        <v>0</v>
      </c>
      <c r="AI155" s="191">
        <v>1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4</v>
      </c>
      <c r="D156" s="331">
        <v>0</v>
      </c>
      <c r="E156" s="193">
        <v>3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1</v>
      </c>
      <c r="N156" s="193">
        <v>0</v>
      </c>
      <c r="O156" s="332">
        <v>0</v>
      </c>
      <c r="P156" s="180"/>
      <c r="Q156" s="190">
        <v>5</v>
      </c>
      <c r="R156" s="331">
        <v>0</v>
      </c>
      <c r="S156" s="193">
        <v>4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1</v>
      </c>
      <c r="AA156" s="193">
        <v>0</v>
      </c>
      <c r="AB156" s="193">
        <v>0</v>
      </c>
      <c r="AC156" s="332">
        <v>0</v>
      </c>
      <c r="AD156" s="180"/>
      <c r="AE156" s="190">
        <v>9</v>
      </c>
      <c r="AF156" s="191">
        <v>0</v>
      </c>
      <c r="AG156" s="191">
        <v>7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1</v>
      </c>
      <c r="AO156" s="191">
        <v>1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4</v>
      </c>
      <c r="D157" s="331">
        <v>0</v>
      </c>
      <c r="E157" s="193">
        <v>4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3</v>
      </c>
      <c r="R157" s="331">
        <v>0</v>
      </c>
      <c r="S157" s="193">
        <v>2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1</v>
      </c>
      <c r="AB157" s="193">
        <v>0</v>
      </c>
      <c r="AC157" s="332">
        <v>0</v>
      </c>
      <c r="AD157" s="180"/>
      <c r="AE157" s="190">
        <v>7</v>
      </c>
      <c r="AF157" s="191">
        <v>0</v>
      </c>
      <c r="AG157" s="191">
        <v>6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1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3</v>
      </c>
      <c r="D158" s="331">
        <v>0</v>
      </c>
      <c r="E158" s="193">
        <v>2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1</v>
      </c>
      <c r="M158" s="193">
        <v>0</v>
      </c>
      <c r="N158" s="193">
        <v>0</v>
      </c>
      <c r="O158" s="332">
        <v>0</v>
      </c>
      <c r="P158" s="180"/>
      <c r="Q158" s="190">
        <v>3</v>
      </c>
      <c r="R158" s="331">
        <v>0</v>
      </c>
      <c r="S158" s="193">
        <v>2</v>
      </c>
      <c r="T158" s="193">
        <v>0</v>
      </c>
      <c r="U158" s="193">
        <v>1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6</v>
      </c>
      <c r="AF158" s="191">
        <v>0</v>
      </c>
      <c r="AG158" s="191">
        <v>4</v>
      </c>
      <c r="AH158" s="191">
        <v>0</v>
      </c>
      <c r="AI158" s="191">
        <v>1</v>
      </c>
      <c r="AJ158" s="191">
        <v>0</v>
      </c>
      <c r="AK158" s="191">
        <v>0</v>
      </c>
      <c r="AL158" s="191">
        <v>0</v>
      </c>
      <c r="AM158" s="191">
        <v>0</v>
      </c>
      <c r="AN158" s="191">
        <v>1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1</v>
      </c>
      <c r="D159" s="331">
        <v>0</v>
      </c>
      <c r="E159" s="193">
        <v>0</v>
      </c>
      <c r="F159" s="193">
        <v>0</v>
      </c>
      <c r="G159" s="193">
        <v>1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1</v>
      </c>
      <c r="R159" s="331">
        <v>0</v>
      </c>
      <c r="S159" s="193">
        <v>0</v>
      </c>
      <c r="T159" s="193">
        <v>0</v>
      </c>
      <c r="U159" s="193">
        <v>1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2</v>
      </c>
      <c r="AF159" s="191">
        <v>0</v>
      </c>
      <c r="AG159" s="191">
        <v>0</v>
      </c>
      <c r="AH159" s="191">
        <v>0</v>
      </c>
      <c r="AI159" s="191">
        <v>2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1</v>
      </c>
      <c r="D160" s="331">
        <v>0</v>
      </c>
      <c r="E160" s="193">
        <v>1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1</v>
      </c>
      <c r="R160" s="331">
        <v>0</v>
      </c>
      <c r="S160" s="193">
        <v>0</v>
      </c>
      <c r="T160" s="193">
        <v>0</v>
      </c>
      <c r="U160" s="193">
        <v>1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2</v>
      </c>
      <c r="AF160" s="191">
        <v>0</v>
      </c>
      <c r="AG160" s="191">
        <v>1</v>
      </c>
      <c r="AH160" s="191">
        <v>0</v>
      </c>
      <c r="AI160" s="191">
        <v>1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4</v>
      </c>
      <c r="D161" s="331">
        <v>0</v>
      </c>
      <c r="E161" s="193">
        <v>2</v>
      </c>
      <c r="F161" s="193">
        <v>0</v>
      </c>
      <c r="G161" s="193">
        <v>1</v>
      </c>
      <c r="H161" s="193">
        <v>0</v>
      </c>
      <c r="I161" s="193">
        <v>0</v>
      </c>
      <c r="J161" s="193">
        <v>0</v>
      </c>
      <c r="K161" s="193">
        <v>1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1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1</v>
      </c>
      <c r="AA161" s="193">
        <v>0</v>
      </c>
      <c r="AB161" s="193">
        <v>0</v>
      </c>
      <c r="AC161" s="332">
        <v>0</v>
      </c>
      <c r="AD161" s="180"/>
      <c r="AE161" s="190">
        <v>5</v>
      </c>
      <c r="AF161" s="191">
        <v>0</v>
      </c>
      <c r="AG161" s="191">
        <v>2</v>
      </c>
      <c r="AH161" s="191">
        <v>0</v>
      </c>
      <c r="AI161" s="191">
        <v>1</v>
      </c>
      <c r="AJ161" s="191">
        <v>0</v>
      </c>
      <c r="AK161" s="191">
        <v>0</v>
      </c>
      <c r="AL161" s="191">
        <v>0</v>
      </c>
      <c r="AM161" s="191">
        <v>1</v>
      </c>
      <c r="AN161" s="191">
        <v>1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5</v>
      </c>
      <c r="D162" s="331">
        <v>0</v>
      </c>
      <c r="E162" s="193">
        <v>3</v>
      </c>
      <c r="F162" s="193">
        <v>0</v>
      </c>
      <c r="G162" s="193">
        <v>0</v>
      </c>
      <c r="H162" s="193">
        <v>0</v>
      </c>
      <c r="I162" s="193">
        <v>2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1</v>
      </c>
      <c r="R162" s="331">
        <v>0</v>
      </c>
      <c r="S162" s="193">
        <v>1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6</v>
      </c>
      <c r="AF162" s="191">
        <v>0</v>
      </c>
      <c r="AG162" s="191">
        <v>4</v>
      </c>
      <c r="AH162" s="191">
        <v>0</v>
      </c>
      <c r="AI162" s="191">
        <v>0</v>
      </c>
      <c r="AJ162" s="191">
        <v>0</v>
      </c>
      <c r="AK162" s="191">
        <v>2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3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1</v>
      </c>
      <c r="Z163" s="193">
        <v>1</v>
      </c>
      <c r="AA163" s="193">
        <v>1</v>
      </c>
      <c r="AB163" s="193">
        <v>0</v>
      </c>
      <c r="AC163" s="332">
        <v>0</v>
      </c>
      <c r="AD163" s="180"/>
      <c r="AE163" s="190">
        <v>3</v>
      </c>
      <c r="AF163" s="191">
        <v>0</v>
      </c>
      <c r="AG163" s="191">
        <v>0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1</v>
      </c>
      <c r="AN163" s="191">
        <v>1</v>
      </c>
      <c r="AO163" s="191">
        <v>1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5</v>
      </c>
      <c r="D164" s="331">
        <v>0</v>
      </c>
      <c r="E164" s="193">
        <v>4</v>
      </c>
      <c r="F164" s="193">
        <v>0</v>
      </c>
      <c r="G164" s="193">
        <v>1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5</v>
      </c>
      <c r="R164" s="331">
        <v>0</v>
      </c>
      <c r="S164" s="193">
        <v>4</v>
      </c>
      <c r="T164" s="193">
        <v>0</v>
      </c>
      <c r="U164" s="193">
        <v>1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10</v>
      </c>
      <c r="AF164" s="191">
        <v>0</v>
      </c>
      <c r="AG164" s="191">
        <v>8</v>
      </c>
      <c r="AH164" s="191">
        <v>0</v>
      </c>
      <c r="AI164" s="191">
        <v>2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3</v>
      </c>
      <c r="D165" s="331">
        <v>0</v>
      </c>
      <c r="E165" s="193">
        <v>3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7</v>
      </c>
      <c r="R165" s="331">
        <v>0</v>
      </c>
      <c r="S165" s="193">
        <v>5</v>
      </c>
      <c r="T165" s="193">
        <v>0</v>
      </c>
      <c r="U165" s="193">
        <v>1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1</v>
      </c>
      <c r="AC165" s="332">
        <v>0</v>
      </c>
      <c r="AD165" s="180"/>
      <c r="AE165" s="190">
        <v>10</v>
      </c>
      <c r="AF165" s="191">
        <v>0</v>
      </c>
      <c r="AG165" s="191">
        <v>8</v>
      </c>
      <c r="AH165" s="191">
        <v>0</v>
      </c>
      <c r="AI165" s="191">
        <v>1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1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7</v>
      </c>
      <c r="D166" s="331">
        <v>0</v>
      </c>
      <c r="E166" s="193">
        <v>6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1</v>
      </c>
      <c r="N166" s="193">
        <v>0</v>
      </c>
      <c r="O166" s="332">
        <v>0</v>
      </c>
      <c r="P166" s="180"/>
      <c r="Q166" s="190">
        <v>7</v>
      </c>
      <c r="R166" s="331">
        <v>0</v>
      </c>
      <c r="S166" s="193">
        <v>6</v>
      </c>
      <c r="T166" s="193">
        <v>0</v>
      </c>
      <c r="U166" s="193">
        <v>1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14</v>
      </c>
      <c r="AF166" s="191">
        <v>0</v>
      </c>
      <c r="AG166" s="191">
        <v>12</v>
      </c>
      <c r="AH166" s="191">
        <v>0</v>
      </c>
      <c r="AI166" s="191">
        <v>1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1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13</v>
      </c>
      <c r="D167" s="331">
        <v>1</v>
      </c>
      <c r="E167" s="193">
        <v>9</v>
      </c>
      <c r="F167" s="193">
        <v>0</v>
      </c>
      <c r="G167" s="193">
        <v>0</v>
      </c>
      <c r="H167" s="193">
        <v>2</v>
      </c>
      <c r="I167" s="193">
        <v>0</v>
      </c>
      <c r="J167" s="193">
        <v>0</v>
      </c>
      <c r="K167" s="193">
        <v>0</v>
      </c>
      <c r="L167" s="193">
        <v>0</v>
      </c>
      <c r="M167" s="193">
        <v>1</v>
      </c>
      <c r="N167" s="193">
        <v>0</v>
      </c>
      <c r="O167" s="332">
        <v>0</v>
      </c>
      <c r="P167" s="180"/>
      <c r="Q167" s="190">
        <v>8</v>
      </c>
      <c r="R167" s="331">
        <v>0</v>
      </c>
      <c r="S167" s="193">
        <v>5</v>
      </c>
      <c r="T167" s="193">
        <v>0</v>
      </c>
      <c r="U167" s="193">
        <v>1</v>
      </c>
      <c r="V167" s="193">
        <v>0</v>
      </c>
      <c r="W167" s="193">
        <v>0</v>
      </c>
      <c r="X167" s="193">
        <v>0</v>
      </c>
      <c r="Y167" s="193">
        <v>1</v>
      </c>
      <c r="Z167" s="193">
        <v>1</v>
      </c>
      <c r="AA167" s="193">
        <v>0</v>
      </c>
      <c r="AB167" s="193">
        <v>0</v>
      </c>
      <c r="AC167" s="332">
        <v>0</v>
      </c>
      <c r="AD167" s="180"/>
      <c r="AE167" s="190">
        <v>21</v>
      </c>
      <c r="AF167" s="191">
        <v>1</v>
      </c>
      <c r="AG167" s="191">
        <v>14</v>
      </c>
      <c r="AH167" s="191">
        <v>0</v>
      </c>
      <c r="AI167" s="191">
        <v>1</v>
      </c>
      <c r="AJ167" s="191">
        <v>2</v>
      </c>
      <c r="AK167" s="191">
        <v>0</v>
      </c>
      <c r="AL167" s="191">
        <v>0</v>
      </c>
      <c r="AM167" s="191">
        <v>1</v>
      </c>
      <c r="AN167" s="191">
        <v>1</v>
      </c>
      <c r="AO167" s="191">
        <v>1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16</v>
      </c>
      <c r="D168" s="331">
        <v>1</v>
      </c>
      <c r="E168" s="193">
        <v>13</v>
      </c>
      <c r="F168" s="193">
        <v>0</v>
      </c>
      <c r="G168" s="193">
        <v>0</v>
      </c>
      <c r="H168" s="193">
        <v>1</v>
      </c>
      <c r="I168" s="193">
        <v>0</v>
      </c>
      <c r="J168" s="193">
        <v>0</v>
      </c>
      <c r="K168" s="193">
        <v>0</v>
      </c>
      <c r="L168" s="193">
        <v>1</v>
      </c>
      <c r="M168" s="193">
        <v>0</v>
      </c>
      <c r="N168" s="193">
        <v>0</v>
      </c>
      <c r="O168" s="332">
        <v>0</v>
      </c>
      <c r="P168" s="180"/>
      <c r="Q168" s="190">
        <v>12</v>
      </c>
      <c r="R168" s="331">
        <v>0</v>
      </c>
      <c r="S168" s="193">
        <v>8</v>
      </c>
      <c r="T168" s="193">
        <v>0</v>
      </c>
      <c r="U168" s="193">
        <v>2</v>
      </c>
      <c r="V168" s="193">
        <v>1</v>
      </c>
      <c r="W168" s="193">
        <v>0</v>
      </c>
      <c r="X168" s="193">
        <v>0</v>
      </c>
      <c r="Y168" s="193">
        <v>0</v>
      </c>
      <c r="Z168" s="193">
        <v>1</v>
      </c>
      <c r="AA168" s="193">
        <v>0</v>
      </c>
      <c r="AB168" s="193">
        <v>0</v>
      </c>
      <c r="AC168" s="332">
        <v>0</v>
      </c>
      <c r="AD168" s="180"/>
      <c r="AE168" s="190">
        <v>28</v>
      </c>
      <c r="AF168" s="191">
        <v>1</v>
      </c>
      <c r="AG168" s="191">
        <v>21</v>
      </c>
      <c r="AH168" s="191">
        <v>0</v>
      </c>
      <c r="AI168" s="191">
        <v>2</v>
      </c>
      <c r="AJ168" s="191">
        <v>2</v>
      </c>
      <c r="AK168" s="191">
        <v>0</v>
      </c>
      <c r="AL168" s="191">
        <v>0</v>
      </c>
      <c r="AM168" s="191">
        <v>0</v>
      </c>
      <c r="AN168" s="191">
        <v>2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13</v>
      </c>
      <c r="D169" s="331">
        <v>0</v>
      </c>
      <c r="E169" s="193">
        <v>8</v>
      </c>
      <c r="F169" s="193">
        <v>0</v>
      </c>
      <c r="G169" s="193">
        <v>3</v>
      </c>
      <c r="H169" s="193">
        <v>2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13</v>
      </c>
      <c r="R169" s="331">
        <v>0</v>
      </c>
      <c r="S169" s="193">
        <v>10</v>
      </c>
      <c r="T169" s="193">
        <v>0</v>
      </c>
      <c r="U169" s="193">
        <v>2</v>
      </c>
      <c r="V169" s="193">
        <v>0</v>
      </c>
      <c r="W169" s="193">
        <v>1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26</v>
      </c>
      <c r="AF169" s="191">
        <v>0</v>
      </c>
      <c r="AG169" s="191">
        <v>18</v>
      </c>
      <c r="AH169" s="191">
        <v>0</v>
      </c>
      <c r="AI169" s="191">
        <v>5</v>
      </c>
      <c r="AJ169" s="191">
        <v>2</v>
      </c>
      <c r="AK169" s="191">
        <v>1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13</v>
      </c>
      <c r="D170" s="331">
        <v>0</v>
      </c>
      <c r="E170" s="193">
        <v>7</v>
      </c>
      <c r="F170" s="193">
        <v>0</v>
      </c>
      <c r="G170" s="193">
        <v>2</v>
      </c>
      <c r="H170" s="193">
        <v>1</v>
      </c>
      <c r="I170" s="193">
        <v>0</v>
      </c>
      <c r="J170" s="193">
        <v>0</v>
      </c>
      <c r="K170" s="193">
        <v>1</v>
      </c>
      <c r="L170" s="193">
        <v>1</v>
      </c>
      <c r="M170" s="193">
        <v>1</v>
      </c>
      <c r="N170" s="193">
        <v>0</v>
      </c>
      <c r="O170" s="332">
        <v>0</v>
      </c>
      <c r="P170" s="180"/>
      <c r="Q170" s="190">
        <v>13</v>
      </c>
      <c r="R170" s="331">
        <v>0</v>
      </c>
      <c r="S170" s="193">
        <v>9</v>
      </c>
      <c r="T170" s="193">
        <v>0</v>
      </c>
      <c r="U170" s="193">
        <v>1</v>
      </c>
      <c r="V170" s="193">
        <v>1</v>
      </c>
      <c r="W170" s="193">
        <v>0</v>
      </c>
      <c r="X170" s="193">
        <v>0</v>
      </c>
      <c r="Y170" s="193">
        <v>1</v>
      </c>
      <c r="Z170" s="193">
        <v>1</v>
      </c>
      <c r="AA170" s="193">
        <v>0</v>
      </c>
      <c r="AB170" s="193">
        <v>0</v>
      </c>
      <c r="AC170" s="332">
        <v>0</v>
      </c>
      <c r="AD170" s="180"/>
      <c r="AE170" s="190">
        <v>26</v>
      </c>
      <c r="AF170" s="191">
        <v>0</v>
      </c>
      <c r="AG170" s="191">
        <v>16</v>
      </c>
      <c r="AH170" s="191">
        <v>0</v>
      </c>
      <c r="AI170" s="191">
        <v>3</v>
      </c>
      <c r="AJ170" s="191">
        <v>2</v>
      </c>
      <c r="AK170" s="191">
        <v>0</v>
      </c>
      <c r="AL170" s="191">
        <v>0</v>
      </c>
      <c r="AM170" s="191">
        <v>2</v>
      </c>
      <c r="AN170" s="191">
        <v>2</v>
      </c>
      <c r="AO170" s="191">
        <v>1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14</v>
      </c>
      <c r="D171" s="331">
        <v>0</v>
      </c>
      <c r="E171" s="193">
        <v>10</v>
      </c>
      <c r="F171" s="193">
        <v>0</v>
      </c>
      <c r="G171" s="193">
        <v>2</v>
      </c>
      <c r="H171" s="193">
        <v>1</v>
      </c>
      <c r="I171" s="193">
        <v>0</v>
      </c>
      <c r="J171" s="193">
        <v>0</v>
      </c>
      <c r="K171" s="193">
        <v>0</v>
      </c>
      <c r="L171" s="193">
        <v>0</v>
      </c>
      <c r="M171" s="193">
        <v>1</v>
      </c>
      <c r="N171" s="193">
        <v>0</v>
      </c>
      <c r="O171" s="332">
        <v>0</v>
      </c>
      <c r="P171" s="180"/>
      <c r="Q171" s="190">
        <v>19</v>
      </c>
      <c r="R171" s="331">
        <v>1</v>
      </c>
      <c r="S171" s="193">
        <v>12</v>
      </c>
      <c r="T171" s="193">
        <v>0</v>
      </c>
      <c r="U171" s="193">
        <v>2</v>
      </c>
      <c r="V171" s="193">
        <v>0</v>
      </c>
      <c r="W171" s="193">
        <v>0</v>
      </c>
      <c r="X171" s="193">
        <v>0</v>
      </c>
      <c r="Y171" s="193">
        <v>1</v>
      </c>
      <c r="Z171" s="193">
        <v>1</v>
      </c>
      <c r="AA171" s="193">
        <v>2</v>
      </c>
      <c r="AB171" s="193">
        <v>0</v>
      </c>
      <c r="AC171" s="332">
        <v>0</v>
      </c>
      <c r="AD171" s="180"/>
      <c r="AE171" s="190">
        <v>33</v>
      </c>
      <c r="AF171" s="191">
        <v>1</v>
      </c>
      <c r="AG171" s="191">
        <v>22</v>
      </c>
      <c r="AH171" s="191">
        <v>0</v>
      </c>
      <c r="AI171" s="191">
        <v>4</v>
      </c>
      <c r="AJ171" s="191">
        <v>1</v>
      </c>
      <c r="AK171" s="191">
        <v>0</v>
      </c>
      <c r="AL171" s="191">
        <v>0</v>
      </c>
      <c r="AM171" s="191">
        <v>1</v>
      </c>
      <c r="AN171" s="191">
        <v>1</v>
      </c>
      <c r="AO171" s="191">
        <v>3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21</v>
      </c>
      <c r="D172" s="331">
        <v>0</v>
      </c>
      <c r="E172" s="193">
        <v>17</v>
      </c>
      <c r="F172" s="193">
        <v>0</v>
      </c>
      <c r="G172" s="193">
        <v>1</v>
      </c>
      <c r="H172" s="193">
        <v>0</v>
      </c>
      <c r="I172" s="193">
        <v>1</v>
      </c>
      <c r="J172" s="193">
        <v>0</v>
      </c>
      <c r="K172" s="193">
        <v>0</v>
      </c>
      <c r="L172" s="193">
        <v>1</v>
      </c>
      <c r="M172" s="193">
        <v>1</v>
      </c>
      <c r="N172" s="193">
        <v>0</v>
      </c>
      <c r="O172" s="332">
        <v>0</v>
      </c>
      <c r="P172" s="134"/>
      <c r="Q172" s="190">
        <v>23</v>
      </c>
      <c r="R172" s="331">
        <v>1</v>
      </c>
      <c r="S172" s="193">
        <v>20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2</v>
      </c>
      <c r="AB172" s="193">
        <v>0</v>
      </c>
      <c r="AC172" s="332">
        <v>0</v>
      </c>
      <c r="AD172" s="134"/>
      <c r="AE172" s="190">
        <v>44</v>
      </c>
      <c r="AF172" s="191">
        <v>1</v>
      </c>
      <c r="AG172" s="191">
        <v>37</v>
      </c>
      <c r="AH172" s="191">
        <v>0</v>
      </c>
      <c r="AI172" s="191">
        <v>1</v>
      </c>
      <c r="AJ172" s="191">
        <v>0</v>
      </c>
      <c r="AK172" s="191">
        <v>1</v>
      </c>
      <c r="AL172" s="191">
        <v>0</v>
      </c>
      <c r="AM172" s="191">
        <v>0</v>
      </c>
      <c r="AN172" s="191">
        <v>1</v>
      </c>
      <c r="AO172" s="191">
        <v>3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25</v>
      </c>
      <c r="D173" s="331">
        <v>0</v>
      </c>
      <c r="E173" s="193">
        <v>13</v>
      </c>
      <c r="F173" s="193">
        <v>0</v>
      </c>
      <c r="G173" s="193">
        <v>7</v>
      </c>
      <c r="H173" s="193">
        <v>1</v>
      </c>
      <c r="I173" s="193">
        <v>2</v>
      </c>
      <c r="J173" s="193">
        <v>0</v>
      </c>
      <c r="K173" s="193">
        <v>0</v>
      </c>
      <c r="L173" s="193">
        <v>1</v>
      </c>
      <c r="M173" s="193">
        <v>1</v>
      </c>
      <c r="N173" s="193">
        <v>0</v>
      </c>
      <c r="O173" s="332">
        <v>0</v>
      </c>
      <c r="P173" s="180"/>
      <c r="Q173" s="190">
        <v>15</v>
      </c>
      <c r="R173" s="331">
        <v>1</v>
      </c>
      <c r="S173" s="193">
        <v>9</v>
      </c>
      <c r="T173" s="193">
        <v>0</v>
      </c>
      <c r="U173" s="193">
        <v>0</v>
      </c>
      <c r="V173" s="193">
        <v>1</v>
      </c>
      <c r="W173" s="193">
        <v>0</v>
      </c>
      <c r="X173" s="193">
        <v>0</v>
      </c>
      <c r="Y173" s="193">
        <v>0</v>
      </c>
      <c r="Z173" s="193">
        <v>2</v>
      </c>
      <c r="AA173" s="193">
        <v>2</v>
      </c>
      <c r="AB173" s="193">
        <v>0</v>
      </c>
      <c r="AC173" s="332">
        <v>0</v>
      </c>
      <c r="AD173" s="180"/>
      <c r="AE173" s="190">
        <v>40</v>
      </c>
      <c r="AF173" s="193">
        <v>1</v>
      </c>
      <c r="AG173" s="191">
        <v>22</v>
      </c>
      <c r="AH173" s="191">
        <v>0</v>
      </c>
      <c r="AI173" s="191">
        <v>7</v>
      </c>
      <c r="AJ173" s="191">
        <v>2</v>
      </c>
      <c r="AK173" s="191">
        <v>2</v>
      </c>
      <c r="AL173" s="191">
        <v>0</v>
      </c>
      <c r="AM173" s="191">
        <v>0</v>
      </c>
      <c r="AN173" s="191">
        <v>3</v>
      </c>
      <c r="AO173" s="191">
        <v>3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35</v>
      </c>
      <c r="D174" s="331">
        <v>0</v>
      </c>
      <c r="E174" s="193">
        <v>26</v>
      </c>
      <c r="F174" s="193">
        <v>0</v>
      </c>
      <c r="G174" s="193">
        <v>3</v>
      </c>
      <c r="H174" s="193">
        <v>1</v>
      </c>
      <c r="I174" s="193">
        <v>0</v>
      </c>
      <c r="J174" s="193">
        <v>0</v>
      </c>
      <c r="K174" s="193">
        <v>2</v>
      </c>
      <c r="L174" s="193">
        <v>0</v>
      </c>
      <c r="M174" s="193">
        <v>3</v>
      </c>
      <c r="N174" s="193">
        <v>0</v>
      </c>
      <c r="O174" s="332">
        <v>0</v>
      </c>
      <c r="P174" s="180"/>
      <c r="Q174" s="190">
        <v>24</v>
      </c>
      <c r="R174" s="331">
        <v>0</v>
      </c>
      <c r="S174" s="193">
        <v>16</v>
      </c>
      <c r="T174" s="193">
        <v>0</v>
      </c>
      <c r="U174" s="193">
        <v>4</v>
      </c>
      <c r="V174" s="193">
        <v>1</v>
      </c>
      <c r="W174" s="193">
        <v>0</v>
      </c>
      <c r="X174" s="193">
        <v>0</v>
      </c>
      <c r="Y174" s="193">
        <v>0</v>
      </c>
      <c r="Z174" s="193">
        <v>3</v>
      </c>
      <c r="AA174" s="193">
        <v>0</v>
      </c>
      <c r="AB174" s="193">
        <v>0</v>
      </c>
      <c r="AC174" s="332">
        <v>0</v>
      </c>
      <c r="AD174" s="180"/>
      <c r="AE174" s="190">
        <v>59</v>
      </c>
      <c r="AF174" s="191">
        <v>0</v>
      </c>
      <c r="AG174" s="191">
        <v>42</v>
      </c>
      <c r="AH174" s="191">
        <v>0</v>
      </c>
      <c r="AI174" s="191">
        <v>7</v>
      </c>
      <c r="AJ174" s="191">
        <v>2</v>
      </c>
      <c r="AK174" s="191">
        <v>0</v>
      </c>
      <c r="AL174" s="191">
        <v>0</v>
      </c>
      <c r="AM174" s="191">
        <v>2</v>
      </c>
      <c r="AN174" s="191">
        <v>3</v>
      </c>
      <c r="AO174" s="191">
        <v>3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45</v>
      </c>
      <c r="D175" s="331">
        <v>1</v>
      </c>
      <c r="E175" s="193">
        <v>37</v>
      </c>
      <c r="F175" s="193">
        <v>2</v>
      </c>
      <c r="G175" s="193">
        <v>3</v>
      </c>
      <c r="H175" s="193">
        <v>1</v>
      </c>
      <c r="I175" s="193">
        <v>1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41</v>
      </c>
      <c r="R175" s="331">
        <v>1</v>
      </c>
      <c r="S175" s="193">
        <v>31</v>
      </c>
      <c r="T175" s="193">
        <v>0</v>
      </c>
      <c r="U175" s="193">
        <v>4</v>
      </c>
      <c r="V175" s="193">
        <v>1</v>
      </c>
      <c r="W175" s="193">
        <v>0</v>
      </c>
      <c r="X175" s="193">
        <v>0</v>
      </c>
      <c r="Y175" s="193">
        <v>2</v>
      </c>
      <c r="Z175" s="193">
        <v>2</v>
      </c>
      <c r="AA175" s="193">
        <v>0</v>
      </c>
      <c r="AB175" s="193">
        <v>0</v>
      </c>
      <c r="AC175" s="332">
        <v>0</v>
      </c>
      <c r="AD175" s="180"/>
      <c r="AE175" s="190">
        <v>86</v>
      </c>
      <c r="AF175" s="191">
        <v>2</v>
      </c>
      <c r="AG175" s="191">
        <v>68</v>
      </c>
      <c r="AH175" s="191">
        <v>2</v>
      </c>
      <c r="AI175" s="191">
        <v>7</v>
      </c>
      <c r="AJ175" s="191">
        <v>2</v>
      </c>
      <c r="AK175" s="191">
        <v>1</v>
      </c>
      <c r="AL175" s="191">
        <v>0</v>
      </c>
      <c r="AM175" s="191">
        <v>2</v>
      </c>
      <c r="AN175" s="191">
        <v>2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67</v>
      </c>
      <c r="D176" s="331">
        <v>1</v>
      </c>
      <c r="E176" s="193">
        <v>52</v>
      </c>
      <c r="F176" s="193">
        <v>0</v>
      </c>
      <c r="G176" s="193">
        <v>7</v>
      </c>
      <c r="H176" s="193">
        <v>4</v>
      </c>
      <c r="I176" s="193">
        <v>0</v>
      </c>
      <c r="J176" s="193">
        <v>0</v>
      </c>
      <c r="K176" s="193">
        <v>0</v>
      </c>
      <c r="L176" s="193">
        <v>0</v>
      </c>
      <c r="M176" s="193">
        <v>3</v>
      </c>
      <c r="N176" s="193">
        <v>0</v>
      </c>
      <c r="O176" s="332">
        <v>0</v>
      </c>
      <c r="P176" s="180"/>
      <c r="Q176" s="190">
        <v>45</v>
      </c>
      <c r="R176" s="331">
        <v>3</v>
      </c>
      <c r="S176" s="193">
        <v>37</v>
      </c>
      <c r="T176" s="193">
        <v>0</v>
      </c>
      <c r="U176" s="193">
        <v>4</v>
      </c>
      <c r="V176" s="193">
        <v>0</v>
      </c>
      <c r="W176" s="193">
        <v>1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112</v>
      </c>
      <c r="AF176" s="191">
        <v>4</v>
      </c>
      <c r="AG176" s="191">
        <v>89</v>
      </c>
      <c r="AH176" s="191">
        <v>0</v>
      </c>
      <c r="AI176" s="191">
        <v>11</v>
      </c>
      <c r="AJ176" s="191">
        <v>4</v>
      </c>
      <c r="AK176" s="191">
        <v>1</v>
      </c>
      <c r="AL176" s="191">
        <v>0</v>
      </c>
      <c r="AM176" s="191">
        <v>0</v>
      </c>
      <c r="AN176" s="191">
        <v>0</v>
      </c>
      <c r="AO176" s="191">
        <v>3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70</v>
      </c>
      <c r="D177" s="331">
        <v>0</v>
      </c>
      <c r="E177" s="193">
        <v>61</v>
      </c>
      <c r="F177" s="193">
        <v>0</v>
      </c>
      <c r="G177" s="193">
        <v>5</v>
      </c>
      <c r="H177" s="193">
        <v>1</v>
      </c>
      <c r="I177" s="193">
        <v>0</v>
      </c>
      <c r="J177" s="193">
        <v>0</v>
      </c>
      <c r="K177" s="193">
        <v>0</v>
      </c>
      <c r="L177" s="193">
        <v>1</v>
      </c>
      <c r="M177" s="193">
        <v>2</v>
      </c>
      <c r="N177" s="193">
        <v>0</v>
      </c>
      <c r="O177" s="332">
        <v>0</v>
      </c>
      <c r="P177" s="180"/>
      <c r="Q177" s="190">
        <v>46</v>
      </c>
      <c r="R177" s="331">
        <v>5</v>
      </c>
      <c r="S177" s="193">
        <v>30</v>
      </c>
      <c r="T177" s="193">
        <v>0</v>
      </c>
      <c r="U177" s="193">
        <v>3</v>
      </c>
      <c r="V177" s="193">
        <v>4</v>
      </c>
      <c r="W177" s="193">
        <v>1</v>
      </c>
      <c r="X177" s="193">
        <v>0</v>
      </c>
      <c r="Y177" s="193">
        <v>0</v>
      </c>
      <c r="Z177" s="193">
        <v>3</v>
      </c>
      <c r="AA177" s="193">
        <v>0</v>
      </c>
      <c r="AB177" s="193">
        <v>0</v>
      </c>
      <c r="AC177" s="332">
        <v>0</v>
      </c>
      <c r="AD177" s="180"/>
      <c r="AE177" s="190">
        <v>116</v>
      </c>
      <c r="AF177" s="191">
        <v>5</v>
      </c>
      <c r="AG177" s="191">
        <v>91</v>
      </c>
      <c r="AH177" s="191">
        <v>0</v>
      </c>
      <c r="AI177" s="191">
        <v>8</v>
      </c>
      <c r="AJ177" s="191">
        <v>5</v>
      </c>
      <c r="AK177" s="191">
        <v>1</v>
      </c>
      <c r="AL177" s="191">
        <v>0</v>
      </c>
      <c r="AM177" s="191">
        <v>0</v>
      </c>
      <c r="AN177" s="191">
        <v>4</v>
      </c>
      <c r="AO177" s="191">
        <v>2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84</v>
      </c>
      <c r="D178" s="331">
        <v>3</v>
      </c>
      <c r="E178" s="193">
        <v>74</v>
      </c>
      <c r="F178" s="193">
        <v>0</v>
      </c>
      <c r="G178" s="193">
        <v>3</v>
      </c>
      <c r="H178" s="193">
        <v>3</v>
      </c>
      <c r="I178" s="193">
        <v>1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59</v>
      </c>
      <c r="R178" s="331">
        <v>3</v>
      </c>
      <c r="S178" s="193">
        <v>49</v>
      </c>
      <c r="T178" s="193">
        <v>0</v>
      </c>
      <c r="U178" s="193">
        <v>3</v>
      </c>
      <c r="V178" s="193">
        <v>1</v>
      </c>
      <c r="W178" s="193">
        <v>0</v>
      </c>
      <c r="X178" s="193">
        <v>0</v>
      </c>
      <c r="Y178" s="193">
        <v>1</v>
      </c>
      <c r="Z178" s="193">
        <v>1</v>
      </c>
      <c r="AA178" s="193">
        <v>1</v>
      </c>
      <c r="AB178" s="193">
        <v>0</v>
      </c>
      <c r="AC178" s="332">
        <v>0</v>
      </c>
      <c r="AD178" s="180"/>
      <c r="AE178" s="190">
        <v>143</v>
      </c>
      <c r="AF178" s="191">
        <v>6</v>
      </c>
      <c r="AG178" s="191">
        <v>123</v>
      </c>
      <c r="AH178" s="191">
        <v>0</v>
      </c>
      <c r="AI178" s="191">
        <v>6</v>
      </c>
      <c r="AJ178" s="191">
        <v>4</v>
      </c>
      <c r="AK178" s="191">
        <v>1</v>
      </c>
      <c r="AL178" s="191">
        <v>0</v>
      </c>
      <c r="AM178" s="191">
        <v>1</v>
      </c>
      <c r="AN178" s="191">
        <v>1</v>
      </c>
      <c r="AO178" s="191">
        <v>1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111</v>
      </c>
      <c r="D179" s="331">
        <v>2</v>
      </c>
      <c r="E179" s="193">
        <v>94</v>
      </c>
      <c r="F179" s="193">
        <v>0</v>
      </c>
      <c r="G179" s="193">
        <v>10</v>
      </c>
      <c r="H179" s="193">
        <v>2</v>
      </c>
      <c r="I179" s="193">
        <v>2</v>
      </c>
      <c r="J179" s="193">
        <v>0</v>
      </c>
      <c r="K179" s="193">
        <v>0</v>
      </c>
      <c r="L179" s="193">
        <v>0</v>
      </c>
      <c r="M179" s="193">
        <v>1</v>
      </c>
      <c r="N179" s="193">
        <v>0</v>
      </c>
      <c r="O179" s="332">
        <v>0</v>
      </c>
      <c r="P179" s="180"/>
      <c r="Q179" s="190">
        <v>76</v>
      </c>
      <c r="R179" s="331">
        <v>5</v>
      </c>
      <c r="S179" s="193">
        <v>62</v>
      </c>
      <c r="T179" s="193">
        <v>1</v>
      </c>
      <c r="U179" s="193">
        <v>6</v>
      </c>
      <c r="V179" s="193">
        <v>0</v>
      </c>
      <c r="W179" s="193">
        <v>0</v>
      </c>
      <c r="X179" s="193">
        <v>0</v>
      </c>
      <c r="Y179" s="193">
        <v>1</v>
      </c>
      <c r="Z179" s="193">
        <v>0</v>
      </c>
      <c r="AA179" s="193">
        <v>1</v>
      </c>
      <c r="AB179" s="193">
        <v>0</v>
      </c>
      <c r="AC179" s="332">
        <v>0</v>
      </c>
      <c r="AD179" s="180"/>
      <c r="AE179" s="190">
        <v>187</v>
      </c>
      <c r="AF179" s="191">
        <v>7</v>
      </c>
      <c r="AG179" s="191">
        <v>156</v>
      </c>
      <c r="AH179" s="191">
        <v>1</v>
      </c>
      <c r="AI179" s="191">
        <v>16</v>
      </c>
      <c r="AJ179" s="191">
        <v>2</v>
      </c>
      <c r="AK179" s="191">
        <v>2</v>
      </c>
      <c r="AL179" s="191">
        <v>0</v>
      </c>
      <c r="AM179" s="191">
        <v>1</v>
      </c>
      <c r="AN179" s="191">
        <v>0</v>
      </c>
      <c r="AO179" s="191">
        <v>2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138</v>
      </c>
      <c r="D180" s="331">
        <v>3</v>
      </c>
      <c r="E180" s="193">
        <v>121</v>
      </c>
      <c r="F180" s="193">
        <v>0</v>
      </c>
      <c r="G180" s="193">
        <v>12</v>
      </c>
      <c r="H180" s="193">
        <v>2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61</v>
      </c>
      <c r="R180" s="331">
        <v>5</v>
      </c>
      <c r="S180" s="193">
        <v>46</v>
      </c>
      <c r="T180" s="193">
        <v>0</v>
      </c>
      <c r="U180" s="193">
        <v>6</v>
      </c>
      <c r="V180" s="193">
        <v>2</v>
      </c>
      <c r="W180" s="193">
        <v>1</v>
      </c>
      <c r="X180" s="193">
        <v>0</v>
      </c>
      <c r="Y180" s="193">
        <v>0</v>
      </c>
      <c r="Z180" s="193">
        <v>1</v>
      </c>
      <c r="AA180" s="193">
        <v>0</v>
      </c>
      <c r="AB180" s="193">
        <v>0</v>
      </c>
      <c r="AC180" s="332">
        <v>0</v>
      </c>
      <c r="AD180" s="180"/>
      <c r="AE180" s="190">
        <v>199</v>
      </c>
      <c r="AF180" s="191">
        <v>8</v>
      </c>
      <c r="AG180" s="191">
        <v>167</v>
      </c>
      <c r="AH180" s="191">
        <v>0</v>
      </c>
      <c r="AI180" s="191">
        <v>18</v>
      </c>
      <c r="AJ180" s="191">
        <v>4</v>
      </c>
      <c r="AK180" s="191">
        <v>1</v>
      </c>
      <c r="AL180" s="191">
        <v>0</v>
      </c>
      <c r="AM180" s="191">
        <v>0</v>
      </c>
      <c r="AN180" s="191">
        <v>1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133</v>
      </c>
      <c r="D181" s="331">
        <v>2</v>
      </c>
      <c r="E181" s="193">
        <v>121</v>
      </c>
      <c r="F181" s="193">
        <v>0</v>
      </c>
      <c r="G181" s="193">
        <v>5</v>
      </c>
      <c r="H181" s="193">
        <v>1</v>
      </c>
      <c r="I181" s="193">
        <v>1</v>
      </c>
      <c r="J181" s="193">
        <v>0</v>
      </c>
      <c r="K181" s="193">
        <v>0</v>
      </c>
      <c r="L181" s="193">
        <v>3</v>
      </c>
      <c r="M181" s="193">
        <v>0</v>
      </c>
      <c r="N181" s="193">
        <v>0</v>
      </c>
      <c r="O181" s="332">
        <v>0</v>
      </c>
      <c r="P181" s="180"/>
      <c r="Q181" s="190">
        <v>73</v>
      </c>
      <c r="R181" s="331">
        <v>5</v>
      </c>
      <c r="S181" s="193">
        <v>58</v>
      </c>
      <c r="T181" s="193">
        <v>0</v>
      </c>
      <c r="U181" s="193">
        <v>6</v>
      </c>
      <c r="V181" s="193">
        <v>1</v>
      </c>
      <c r="W181" s="193">
        <v>2</v>
      </c>
      <c r="X181" s="193">
        <v>0</v>
      </c>
      <c r="Y181" s="193">
        <v>0</v>
      </c>
      <c r="Z181" s="193">
        <v>1</v>
      </c>
      <c r="AA181" s="193">
        <v>0</v>
      </c>
      <c r="AB181" s="193">
        <v>0</v>
      </c>
      <c r="AC181" s="332">
        <v>0</v>
      </c>
      <c r="AD181" s="180"/>
      <c r="AE181" s="190">
        <v>206</v>
      </c>
      <c r="AF181" s="191">
        <v>7</v>
      </c>
      <c r="AG181" s="191">
        <v>179</v>
      </c>
      <c r="AH181" s="191">
        <v>0</v>
      </c>
      <c r="AI181" s="191">
        <v>11</v>
      </c>
      <c r="AJ181" s="191">
        <v>2</v>
      </c>
      <c r="AK181" s="191">
        <v>3</v>
      </c>
      <c r="AL181" s="191">
        <v>0</v>
      </c>
      <c r="AM181" s="191">
        <v>0</v>
      </c>
      <c r="AN181" s="191">
        <v>4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156</v>
      </c>
      <c r="D182" s="331">
        <v>3</v>
      </c>
      <c r="E182" s="193">
        <v>138</v>
      </c>
      <c r="F182" s="193">
        <v>2</v>
      </c>
      <c r="G182" s="193">
        <v>8</v>
      </c>
      <c r="H182" s="193">
        <v>3</v>
      </c>
      <c r="I182" s="193">
        <v>1</v>
      </c>
      <c r="J182" s="193">
        <v>0</v>
      </c>
      <c r="K182" s="193">
        <v>0</v>
      </c>
      <c r="L182" s="193">
        <v>1</v>
      </c>
      <c r="M182" s="193">
        <v>0</v>
      </c>
      <c r="N182" s="193">
        <v>0</v>
      </c>
      <c r="O182" s="332">
        <v>0</v>
      </c>
      <c r="P182" s="180"/>
      <c r="Q182" s="190">
        <v>88</v>
      </c>
      <c r="R182" s="331">
        <v>9</v>
      </c>
      <c r="S182" s="193">
        <v>75</v>
      </c>
      <c r="T182" s="193">
        <v>0</v>
      </c>
      <c r="U182" s="193">
        <v>3</v>
      </c>
      <c r="V182" s="193">
        <v>1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244</v>
      </c>
      <c r="AF182" s="191">
        <v>12</v>
      </c>
      <c r="AG182" s="191">
        <v>213</v>
      </c>
      <c r="AH182" s="191">
        <v>2</v>
      </c>
      <c r="AI182" s="191">
        <v>11</v>
      </c>
      <c r="AJ182" s="191">
        <v>4</v>
      </c>
      <c r="AK182" s="191">
        <v>1</v>
      </c>
      <c r="AL182" s="191">
        <v>0</v>
      </c>
      <c r="AM182" s="191">
        <v>0</v>
      </c>
      <c r="AN182" s="191">
        <v>1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131</v>
      </c>
      <c r="D183" s="331">
        <v>7</v>
      </c>
      <c r="E183" s="193">
        <v>105</v>
      </c>
      <c r="F183" s="193">
        <v>2</v>
      </c>
      <c r="G183" s="193">
        <v>9</v>
      </c>
      <c r="H183" s="193">
        <v>3</v>
      </c>
      <c r="I183" s="193">
        <v>0</v>
      </c>
      <c r="J183" s="193">
        <v>1</v>
      </c>
      <c r="K183" s="193">
        <v>0</v>
      </c>
      <c r="L183" s="193">
        <v>2</v>
      </c>
      <c r="M183" s="193">
        <v>2</v>
      </c>
      <c r="N183" s="193">
        <v>0</v>
      </c>
      <c r="O183" s="332">
        <v>0</v>
      </c>
      <c r="P183" s="180"/>
      <c r="Q183" s="190">
        <v>95</v>
      </c>
      <c r="R183" s="331">
        <v>8</v>
      </c>
      <c r="S183" s="193">
        <v>76</v>
      </c>
      <c r="T183" s="193">
        <v>0</v>
      </c>
      <c r="U183" s="193">
        <v>6</v>
      </c>
      <c r="V183" s="193">
        <v>1</v>
      </c>
      <c r="W183" s="193">
        <v>2</v>
      </c>
      <c r="X183" s="193">
        <v>0</v>
      </c>
      <c r="Y183" s="193">
        <v>0</v>
      </c>
      <c r="Z183" s="193">
        <v>1</v>
      </c>
      <c r="AA183" s="193">
        <v>1</v>
      </c>
      <c r="AB183" s="193">
        <v>0</v>
      </c>
      <c r="AC183" s="332">
        <v>0</v>
      </c>
      <c r="AD183" s="180"/>
      <c r="AE183" s="190">
        <v>226</v>
      </c>
      <c r="AF183" s="191">
        <v>15</v>
      </c>
      <c r="AG183" s="191">
        <v>181</v>
      </c>
      <c r="AH183" s="191">
        <v>2</v>
      </c>
      <c r="AI183" s="191">
        <v>15</v>
      </c>
      <c r="AJ183" s="191">
        <v>4</v>
      </c>
      <c r="AK183" s="191">
        <v>2</v>
      </c>
      <c r="AL183" s="191">
        <v>1</v>
      </c>
      <c r="AM183" s="191">
        <v>0</v>
      </c>
      <c r="AN183" s="191">
        <v>3</v>
      </c>
      <c r="AO183" s="191">
        <v>3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131</v>
      </c>
      <c r="D184" s="331">
        <v>3</v>
      </c>
      <c r="E184" s="193">
        <v>117</v>
      </c>
      <c r="F184" s="193">
        <v>1</v>
      </c>
      <c r="G184" s="193">
        <v>6</v>
      </c>
      <c r="H184" s="193">
        <v>1</v>
      </c>
      <c r="I184" s="193">
        <v>3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81</v>
      </c>
      <c r="R184" s="331">
        <v>5</v>
      </c>
      <c r="S184" s="193">
        <v>67</v>
      </c>
      <c r="T184" s="193">
        <v>0</v>
      </c>
      <c r="U184" s="193">
        <v>8</v>
      </c>
      <c r="V184" s="193">
        <v>0</v>
      </c>
      <c r="W184" s="193">
        <v>1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212</v>
      </c>
      <c r="AF184" s="191">
        <v>8</v>
      </c>
      <c r="AG184" s="191">
        <v>184</v>
      </c>
      <c r="AH184" s="191">
        <v>1</v>
      </c>
      <c r="AI184" s="191">
        <v>14</v>
      </c>
      <c r="AJ184" s="191">
        <v>1</v>
      </c>
      <c r="AK184" s="191">
        <v>4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115</v>
      </c>
      <c r="D185" s="331">
        <v>3</v>
      </c>
      <c r="E185" s="193">
        <v>96</v>
      </c>
      <c r="F185" s="193">
        <v>2</v>
      </c>
      <c r="G185" s="193">
        <v>11</v>
      </c>
      <c r="H185" s="193">
        <v>0</v>
      </c>
      <c r="I185" s="193">
        <v>0</v>
      </c>
      <c r="J185" s="193">
        <v>0</v>
      </c>
      <c r="K185" s="193">
        <v>1</v>
      </c>
      <c r="L185" s="193">
        <v>0</v>
      </c>
      <c r="M185" s="193">
        <v>2</v>
      </c>
      <c r="N185" s="193">
        <v>0</v>
      </c>
      <c r="O185" s="332">
        <v>0</v>
      </c>
      <c r="P185" s="180"/>
      <c r="Q185" s="190">
        <v>74</v>
      </c>
      <c r="R185" s="331">
        <v>2</v>
      </c>
      <c r="S185" s="193">
        <v>64</v>
      </c>
      <c r="T185" s="193">
        <v>0</v>
      </c>
      <c r="U185" s="193">
        <v>4</v>
      </c>
      <c r="V185" s="193">
        <v>1</v>
      </c>
      <c r="W185" s="193">
        <v>1</v>
      </c>
      <c r="X185" s="193">
        <v>1</v>
      </c>
      <c r="Y185" s="193">
        <v>1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189</v>
      </c>
      <c r="AF185" s="191">
        <v>5</v>
      </c>
      <c r="AG185" s="191">
        <v>160</v>
      </c>
      <c r="AH185" s="191">
        <v>2</v>
      </c>
      <c r="AI185" s="191">
        <v>15</v>
      </c>
      <c r="AJ185" s="191">
        <v>1</v>
      </c>
      <c r="AK185" s="191">
        <v>1</v>
      </c>
      <c r="AL185" s="191">
        <v>1</v>
      </c>
      <c r="AM185" s="191">
        <v>2</v>
      </c>
      <c r="AN185" s="191">
        <v>0</v>
      </c>
      <c r="AO185" s="191">
        <v>2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93</v>
      </c>
      <c r="D186" s="331">
        <v>1</v>
      </c>
      <c r="E186" s="193">
        <v>83</v>
      </c>
      <c r="F186" s="193">
        <v>0</v>
      </c>
      <c r="G186" s="193">
        <v>7</v>
      </c>
      <c r="H186" s="193">
        <v>0</v>
      </c>
      <c r="I186" s="193">
        <v>0</v>
      </c>
      <c r="J186" s="193">
        <v>0</v>
      </c>
      <c r="K186" s="193">
        <v>1</v>
      </c>
      <c r="L186" s="193">
        <v>1</v>
      </c>
      <c r="M186" s="193">
        <v>0</v>
      </c>
      <c r="N186" s="193">
        <v>0</v>
      </c>
      <c r="O186" s="332">
        <v>0</v>
      </c>
      <c r="P186" s="180"/>
      <c r="Q186" s="190">
        <v>69</v>
      </c>
      <c r="R186" s="331">
        <v>3</v>
      </c>
      <c r="S186" s="193">
        <v>55</v>
      </c>
      <c r="T186" s="193">
        <v>0</v>
      </c>
      <c r="U186" s="193">
        <v>7</v>
      </c>
      <c r="V186" s="193">
        <v>0</v>
      </c>
      <c r="W186" s="193">
        <v>0</v>
      </c>
      <c r="X186" s="193">
        <v>0</v>
      </c>
      <c r="Y186" s="193">
        <v>1</v>
      </c>
      <c r="Z186" s="193">
        <v>2</v>
      </c>
      <c r="AA186" s="193">
        <v>1</v>
      </c>
      <c r="AB186" s="193">
        <v>0</v>
      </c>
      <c r="AC186" s="332">
        <v>0</v>
      </c>
      <c r="AD186" s="180"/>
      <c r="AE186" s="190">
        <v>162</v>
      </c>
      <c r="AF186" s="191">
        <v>4</v>
      </c>
      <c r="AG186" s="191">
        <v>138</v>
      </c>
      <c r="AH186" s="191">
        <v>0</v>
      </c>
      <c r="AI186" s="191">
        <v>14</v>
      </c>
      <c r="AJ186" s="191">
        <v>0</v>
      </c>
      <c r="AK186" s="191">
        <v>0</v>
      </c>
      <c r="AL186" s="191">
        <v>0</v>
      </c>
      <c r="AM186" s="191">
        <v>2</v>
      </c>
      <c r="AN186" s="191">
        <v>3</v>
      </c>
      <c r="AO186" s="191">
        <v>1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93</v>
      </c>
      <c r="D187" s="331">
        <v>2</v>
      </c>
      <c r="E187" s="193">
        <v>79</v>
      </c>
      <c r="F187" s="193">
        <v>0</v>
      </c>
      <c r="G187" s="193">
        <v>4</v>
      </c>
      <c r="H187" s="193">
        <v>1</v>
      </c>
      <c r="I187" s="193">
        <v>1</v>
      </c>
      <c r="J187" s="193">
        <v>0</v>
      </c>
      <c r="K187" s="193">
        <v>0</v>
      </c>
      <c r="L187" s="193">
        <v>2</v>
      </c>
      <c r="M187" s="193">
        <v>4</v>
      </c>
      <c r="N187" s="193">
        <v>0</v>
      </c>
      <c r="O187" s="332">
        <v>0</v>
      </c>
      <c r="P187" s="180"/>
      <c r="Q187" s="190">
        <v>85</v>
      </c>
      <c r="R187" s="331">
        <v>2</v>
      </c>
      <c r="S187" s="193">
        <v>70</v>
      </c>
      <c r="T187" s="193">
        <v>1</v>
      </c>
      <c r="U187" s="193">
        <v>8</v>
      </c>
      <c r="V187" s="193">
        <v>1</v>
      </c>
      <c r="W187" s="193">
        <v>1</v>
      </c>
      <c r="X187" s="193">
        <v>0</v>
      </c>
      <c r="Y187" s="193">
        <v>1</v>
      </c>
      <c r="Z187" s="193">
        <v>0</v>
      </c>
      <c r="AA187" s="193">
        <v>1</v>
      </c>
      <c r="AB187" s="193">
        <v>0</v>
      </c>
      <c r="AC187" s="332">
        <v>0</v>
      </c>
      <c r="AD187" s="180"/>
      <c r="AE187" s="190">
        <v>178</v>
      </c>
      <c r="AF187" s="191">
        <v>4</v>
      </c>
      <c r="AG187" s="191">
        <v>149</v>
      </c>
      <c r="AH187" s="191">
        <v>1</v>
      </c>
      <c r="AI187" s="191">
        <v>12</v>
      </c>
      <c r="AJ187" s="191">
        <v>2</v>
      </c>
      <c r="AK187" s="191">
        <v>2</v>
      </c>
      <c r="AL187" s="191">
        <v>0</v>
      </c>
      <c r="AM187" s="191">
        <v>1</v>
      </c>
      <c r="AN187" s="191">
        <v>2</v>
      </c>
      <c r="AO187" s="191">
        <v>5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97</v>
      </c>
      <c r="D188" s="331">
        <v>2</v>
      </c>
      <c r="E188" s="193">
        <v>79</v>
      </c>
      <c r="F188" s="193">
        <v>0</v>
      </c>
      <c r="G188" s="193">
        <v>5</v>
      </c>
      <c r="H188" s="193">
        <v>2</v>
      </c>
      <c r="I188" s="193">
        <v>3</v>
      </c>
      <c r="J188" s="193">
        <v>0</v>
      </c>
      <c r="K188" s="193">
        <v>0</v>
      </c>
      <c r="L188" s="193">
        <v>6</v>
      </c>
      <c r="M188" s="193">
        <v>0</v>
      </c>
      <c r="N188" s="193">
        <v>0</v>
      </c>
      <c r="O188" s="332">
        <v>0</v>
      </c>
      <c r="P188" s="180"/>
      <c r="Q188" s="190">
        <v>76</v>
      </c>
      <c r="R188" s="331">
        <v>2</v>
      </c>
      <c r="S188" s="193">
        <v>62</v>
      </c>
      <c r="T188" s="193">
        <v>1</v>
      </c>
      <c r="U188" s="193">
        <v>7</v>
      </c>
      <c r="V188" s="193">
        <v>0</v>
      </c>
      <c r="W188" s="193">
        <v>2</v>
      </c>
      <c r="X188" s="193">
        <v>0</v>
      </c>
      <c r="Y188" s="193">
        <v>0</v>
      </c>
      <c r="Z188" s="193">
        <v>0</v>
      </c>
      <c r="AA188" s="193">
        <v>2</v>
      </c>
      <c r="AB188" s="193">
        <v>0</v>
      </c>
      <c r="AC188" s="332">
        <v>0</v>
      </c>
      <c r="AD188" s="180"/>
      <c r="AE188" s="190">
        <v>173</v>
      </c>
      <c r="AF188" s="191">
        <v>4</v>
      </c>
      <c r="AG188" s="191">
        <v>141</v>
      </c>
      <c r="AH188" s="191">
        <v>1</v>
      </c>
      <c r="AI188" s="191">
        <v>12</v>
      </c>
      <c r="AJ188" s="191">
        <v>2</v>
      </c>
      <c r="AK188" s="191">
        <v>5</v>
      </c>
      <c r="AL188" s="191">
        <v>0</v>
      </c>
      <c r="AM188" s="191">
        <v>0</v>
      </c>
      <c r="AN188" s="191">
        <v>6</v>
      </c>
      <c r="AO188" s="191">
        <v>2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86</v>
      </c>
      <c r="D189" s="331">
        <v>1</v>
      </c>
      <c r="E189" s="193">
        <v>72</v>
      </c>
      <c r="F189" s="193">
        <v>0</v>
      </c>
      <c r="G189" s="193">
        <v>7</v>
      </c>
      <c r="H189" s="193">
        <v>1</v>
      </c>
      <c r="I189" s="193">
        <v>1</v>
      </c>
      <c r="J189" s="193">
        <v>0</v>
      </c>
      <c r="K189" s="193">
        <v>0</v>
      </c>
      <c r="L189" s="193">
        <v>1</v>
      </c>
      <c r="M189" s="193">
        <v>3</v>
      </c>
      <c r="N189" s="193">
        <v>0</v>
      </c>
      <c r="O189" s="332">
        <v>0</v>
      </c>
      <c r="P189" s="180"/>
      <c r="Q189" s="190">
        <v>58</v>
      </c>
      <c r="R189" s="331">
        <v>1</v>
      </c>
      <c r="S189" s="193">
        <v>53</v>
      </c>
      <c r="T189" s="193">
        <v>0</v>
      </c>
      <c r="U189" s="193">
        <v>2</v>
      </c>
      <c r="V189" s="193">
        <v>2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144</v>
      </c>
      <c r="AF189" s="191">
        <v>2</v>
      </c>
      <c r="AG189" s="191">
        <v>125</v>
      </c>
      <c r="AH189" s="191">
        <v>0</v>
      </c>
      <c r="AI189" s="191">
        <v>9</v>
      </c>
      <c r="AJ189" s="191">
        <v>3</v>
      </c>
      <c r="AK189" s="191">
        <v>1</v>
      </c>
      <c r="AL189" s="191">
        <v>0</v>
      </c>
      <c r="AM189" s="191">
        <v>0</v>
      </c>
      <c r="AN189" s="191">
        <v>1</v>
      </c>
      <c r="AO189" s="191">
        <v>3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80</v>
      </c>
      <c r="D190" s="331">
        <v>5</v>
      </c>
      <c r="E190" s="193">
        <v>68</v>
      </c>
      <c r="F190" s="193">
        <v>1</v>
      </c>
      <c r="G190" s="193">
        <v>3</v>
      </c>
      <c r="H190" s="193">
        <v>0</v>
      </c>
      <c r="I190" s="193">
        <v>1</v>
      </c>
      <c r="J190" s="193">
        <v>0</v>
      </c>
      <c r="K190" s="193">
        <v>0</v>
      </c>
      <c r="L190" s="193">
        <v>0</v>
      </c>
      <c r="M190" s="193">
        <v>2</v>
      </c>
      <c r="N190" s="193">
        <v>0</v>
      </c>
      <c r="O190" s="332">
        <v>0</v>
      </c>
      <c r="P190" s="180"/>
      <c r="Q190" s="190">
        <v>60</v>
      </c>
      <c r="R190" s="331">
        <v>2</v>
      </c>
      <c r="S190" s="193">
        <v>46</v>
      </c>
      <c r="T190" s="193">
        <v>1</v>
      </c>
      <c r="U190" s="193">
        <v>7</v>
      </c>
      <c r="V190" s="193">
        <v>0</v>
      </c>
      <c r="W190" s="193">
        <v>0</v>
      </c>
      <c r="X190" s="193">
        <v>0</v>
      </c>
      <c r="Y190" s="193">
        <v>0</v>
      </c>
      <c r="Z190" s="193">
        <v>2</v>
      </c>
      <c r="AA190" s="193">
        <v>2</v>
      </c>
      <c r="AB190" s="193">
        <v>0</v>
      </c>
      <c r="AC190" s="332">
        <v>0</v>
      </c>
      <c r="AD190" s="180"/>
      <c r="AE190" s="190">
        <v>140</v>
      </c>
      <c r="AF190" s="191">
        <v>7</v>
      </c>
      <c r="AG190" s="191">
        <v>114</v>
      </c>
      <c r="AH190" s="191">
        <v>2</v>
      </c>
      <c r="AI190" s="191">
        <v>10</v>
      </c>
      <c r="AJ190" s="191">
        <v>0</v>
      </c>
      <c r="AK190" s="191">
        <v>1</v>
      </c>
      <c r="AL190" s="191">
        <v>0</v>
      </c>
      <c r="AM190" s="191">
        <v>0</v>
      </c>
      <c r="AN190" s="191">
        <v>2</v>
      </c>
      <c r="AO190" s="191">
        <v>4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87</v>
      </c>
      <c r="D191" s="331">
        <v>0</v>
      </c>
      <c r="E191" s="193">
        <v>79</v>
      </c>
      <c r="F191" s="193">
        <v>0</v>
      </c>
      <c r="G191" s="193">
        <v>3</v>
      </c>
      <c r="H191" s="193">
        <v>1</v>
      </c>
      <c r="I191" s="193">
        <v>1</v>
      </c>
      <c r="J191" s="193">
        <v>0</v>
      </c>
      <c r="K191" s="193">
        <v>0</v>
      </c>
      <c r="L191" s="193">
        <v>0</v>
      </c>
      <c r="M191" s="193">
        <v>3</v>
      </c>
      <c r="N191" s="193">
        <v>0</v>
      </c>
      <c r="O191" s="332">
        <v>0</v>
      </c>
      <c r="P191" s="180"/>
      <c r="Q191" s="190">
        <v>64</v>
      </c>
      <c r="R191" s="331">
        <v>1</v>
      </c>
      <c r="S191" s="193">
        <v>52</v>
      </c>
      <c r="T191" s="193">
        <v>1</v>
      </c>
      <c r="U191" s="193">
        <v>7</v>
      </c>
      <c r="V191" s="193">
        <v>2</v>
      </c>
      <c r="W191" s="193">
        <v>0</v>
      </c>
      <c r="X191" s="193">
        <v>0</v>
      </c>
      <c r="Y191" s="193">
        <v>0</v>
      </c>
      <c r="Z191" s="193">
        <v>1</v>
      </c>
      <c r="AA191" s="193">
        <v>0</v>
      </c>
      <c r="AB191" s="193">
        <v>0</v>
      </c>
      <c r="AC191" s="332">
        <v>0</v>
      </c>
      <c r="AD191" s="180"/>
      <c r="AE191" s="190">
        <v>151</v>
      </c>
      <c r="AF191" s="191">
        <v>1</v>
      </c>
      <c r="AG191" s="191">
        <v>131</v>
      </c>
      <c r="AH191" s="191">
        <v>1</v>
      </c>
      <c r="AI191" s="191">
        <v>10</v>
      </c>
      <c r="AJ191" s="191">
        <v>3</v>
      </c>
      <c r="AK191" s="191">
        <v>1</v>
      </c>
      <c r="AL191" s="191">
        <v>0</v>
      </c>
      <c r="AM191" s="191">
        <v>0</v>
      </c>
      <c r="AN191" s="191">
        <v>1</v>
      </c>
      <c r="AO191" s="191">
        <v>3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95</v>
      </c>
      <c r="D192" s="331">
        <v>2</v>
      </c>
      <c r="E192" s="193">
        <v>80</v>
      </c>
      <c r="F192" s="193">
        <v>0</v>
      </c>
      <c r="G192" s="193">
        <v>6</v>
      </c>
      <c r="H192" s="193">
        <v>1</v>
      </c>
      <c r="I192" s="193">
        <v>2</v>
      </c>
      <c r="J192" s="193">
        <v>0</v>
      </c>
      <c r="K192" s="193">
        <v>0</v>
      </c>
      <c r="L192" s="193">
        <v>1</v>
      </c>
      <c r="M192" s="193">
        <v>3</v>
      </c>
      <c r="N192" s="193">
        <v>0</v>
      </c>
      <c r="O192" s="332">
        <v>0</v>
      </c>
      <c r="P192" s="180"/>
      <c r="Q192" s="190">
        <v>71</v>
      </c>
      <c r="R192" s="331">
        <v>0</v>
      </c>
      <c r="S192" s="193">
        <v>58</v>
      </c>
      <c r="T192" s="193">
        <v>1</v>
      </c>
      <c r="U192" s="193">
        <v>6</v>
      </c>
      <c r="V192" s="193">
        <v>3</v>
      </c>
      <c r="W192" s="193">
        <v>0</v>
      </c>
      <c r="X192" s="193">
        <v>0</v>
      </c>
      <c r="Y192" s="193">
        <v>0</v>
      </c>
      <c r="Z192" s="193">
        <v>1</v>
      </c>
      <c r="AA192" s="193">
        <v>2</v>
      </c>
      <c r="AB192" s="193">
        <v>0</v>
      </c>
      <c r="AC192" s="332">
        <v>0</v>
      </c>
      <c r="AD192" s="180"/>
      <c r="AE192" s="190">
        <v>166</v>
      </c>
      <c r="AF192" s="191">
        <v>2</v>
      </c>
      <c r="AG192" s="191">
        <v>138</v>
      </c>
      <c r="AH192" s="191">
        <v>1</v>
      </c>
      <c r="AI192" s="191">
        <v>12</v>
      </c>
      <c r="AJ192" s="191">
        <v>4</v>
      </c>
      <c r="AK192" s="191">
        <v>2</v>
      </c>
      <c r="AL192" s="191">
        <v>0</v>
      </c>
      <c r="AM192" s="191">
        <v>0</v>
      </c>
      <c r="AN192" s="191">
        <v>2</v>
      </c>
      <c r="AO192" s="191">
        <v>5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76</v>
      </c>
      <c r="D193" s="331">
        <v>1</v>
      </c>
      <c r="E193" s="193">
        <v>62</v>
      </c>
      <c r="F193" s="193">
        <v>1</v>
      </c>
      <c r="G193" s="193">
        <v>6</v>
      </c>
      <c r="H193" s="193">
        <v>3</v>
      </c>
      <c r="I193" s="193">
        <v>1</v>
      </c>
      <c r="J193" s="193">
        <v>0</v>
      </c>
      <c r="K193" s="193">
        <v>1</v>
      </c>
      <c r="L193" s="193">
        <v>1</v>
      </c>
      <c r="M193" s="193">
        <v>0</v>
      </c>
      <c r="N193" s="193">
        <v>0</v>
      </c>
      <c r="O193" s="332">
        <v>0</v>
      </c>
      <c r="P193" s="180"/>
      <c r="Q193" s="190">
        <v>74</v>
      </c>
      <c r="R193" s="331">
        <v>1</v>
      </c>
      <c r="S193" s="193">
        <v>53</v>
      </c>
      <c r="T193" s="193">
        <v>1</v>
      </c>
      <c r="U193" s="193">
        <v>12</v>
      </c>
      <c r="V193" s="193">
        <v>1</v>
      </c>
      <c r="W193" s="193">
        <v>0</v>
      </c>
      <c r="X193" s="193">
        <v>0</v>
      </c>
      <c r="Y193" s="193">
        <v>1</v>
      </c>
      <c r="Z193" s="193">
        <v>1</v>
      </c>
      <c r="AA193" s="193">
        <v>3</v>
      </c>
      <c r="AB193" s="193">
        <v>1</v>
      </c>
      <c r="AC193" s="332">
        <v>0</v>
      </c>
      <c r="AD193" s="180"/>
      <c r="AE193" s="190">
        <v>150</v>
      </c>
      <c r="AF193" s="191">
        <v>2</v>
      </c>
      <c r="AG193" s="191">
        <v>115</v>
      </c>
      <c r="AH193" s="191">
        <v>2</v>
      </c>
      <c r="AI193" s="191">
        <v>18</v>
      </c>
      <c r="AJ193" s="191">
        <v>4</v>
      </c>
      <c r="AK193" s="191">
        <v>1</v>
      </c>
      <c r="AL193" s="191">
        <v>0</v>
      </c>
      <c r="AM193" s="191">
        <v>2</v>
      </c>
      <c r="AN193" s="191">
        <v>2</v>
      </c>
      <c r="AO193" s="191">
        <v>3</v>
      </c>
      <c r="AP193" s="191">
        <v>1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81</v>
      </c>
      <c r="D194" s="331">
        <v>0</v>
      </c>
      <c r="E194" s="193">
        <v>70</v>
      </c>
      <c r="F194" s="193">
        <v>1</v>
      </c>
      <c r="G194" s="193">
        <v>5</v>
      </c>
      <c r="H194" s="193">
        <v>1</v>
      </c>
      <c r="I194" s="193">
        <v>1</v>
      </c>
      <c r="J194" s="193">
        <v>0</v>
      </c>
      <c r="K194" s="193">
        <v>0</v>
      </c>
      <c r="L194" s="193">
        <v>0</v>
      </c>
      <c r="M194" s="193">
        <v>3</v>
      </c>
      <c r="N194" s="193">
        <v>0</v>
      </c>
      <c r="O194" s="332">
        <v>0</v>
      </c>
      <c r="P194" s="180"/>
      <c r="Q194" s="190">
        <v>69</v>
      </c>
      <c r="R194" s="331">
        <v>5</v>
      </c>
      <c r="S194" s="193">
        <v>59</v>
      </c>
      <c r="T194" s="193">
        <v>0</v>
      </c>
      <c r="U194" s="193">
        <v>3</v>
      </c>
      <c r="V194" s="193">
        <v>2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150</v>
      </c>
      <c r="AF194" s="191">
        <v>5</v>
      </c>
      <c r="AG194" s="191">
        <v>129</v>
      </c>
      <c r="AH194" s="191">
        <v>1</v>
      </c>
      <c r="AI194" s="191">
        <v>8</v>
      </c>
      <c r="AJ194" s="191">
        <v>3</v>
      </c>
      <c r="AK194" s="191">
        <v>1</v>
      </c>
      <c r="AL194" s="191">
        <v>0</v>
      </c>
      <c r="AM194" s="191">
        <v>0</v>
      </c>
      <c r="AN194" s="191">
        <v>0</v>
      </c>
      <c r="AO194" s="191">
        <v>3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75</v>
      </c>
      <c r="D195" s="331">
        <v>1</v>
      </c>
      <c r="E195" s="193">
        <v>67</v>
      </c>
      <c r="F195" s="193">
        <v>3</v>
      </c>
      <c r="G195" s="193">
        <v>3</v>
      </c>
      <c r="H195" s="193">
        <v>0</v>
      </c>
      <c r="I195" s="193">
        <v>0</v>
      </c>
      <c r="J195" s="193">
        <v>0</v>
      </c>
      <c r="K195" s="193">
        <v>0</v>
      </c>
      <c r="L195" s="193">
        <v>1</v>
      </c>
      <c r="M195" s="193">
        <v>0</v>
      </c>
      <c r="N195" s="193">
        <v>0</v>
      </c>
      <c r="O195" s="332">
        <v>0</v>
      </c>
      <c r="P195" s="180"/>
      <c r="Q195" s="190">
        <v>69</v>
      </c>
      <c r="R195" s="331">
        <v>4</v>
      </c>
      <c r="S195" s="193">
        <v>57</v>
      </c>
      <c r="T195" s="193">
        <v>0</v>
      </c>
      <c r="U195" s="193">
        <v>5</v>
      </c>
      <c r="V195" s="193">
        <v>2</v>
      </c>
      <c r="W195" s="193">
        <v>1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144</v>
      </c>
      <c r="AF195" s="191">
        <v>5</v>
      </c>
      <c r="AG195" s="191">
        <v>124</v>
      </c>
      <c r="AH195" s="191">
        <v>3</v>
      </c>
      <c r="AI195" s="191">
        <v>8</v>
      </c>
      <c r="AJ195" s="191">
        <v>2</v>
      </c>
      <c r="AK195" s="191">
        <v>1</v>
      </c>
      <c r="AL195" s="191">
        <v>0</v>
      </c>
      <c r="AM195" s="191">
        <v>0</v>
      </c>
      <c r="AN195" s="191">
        <v>1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102</v>
      </c>
      <c r="D196" s="331">
        <v>0</v>
      </c>
      <c r="E196" s="193">
        <v>81</v>
      </c>
      <c r="F196" s="193">
        <v>1</v>
      </c>
      <c r="G196" s="193">
        <v>12</v>
      </c>
      <c r="H196" s="193">
        <v>3</v>
      </c>
      <c r="I196" s="193">
        <v>2</v>
      </c>
      <c r="J196" s="193">
        <v>0</v>
      </c>
      <c r="K196" s="193">
        <v>0</v>
      </c>
      <c r="L196" s="193">
        <v>0</v>
      </c>
      <c r="M196" s="193">
        <v>3</v>
      </c>
      <c r="N196" s="193">
        <v>0</v>
      </c>
      <c r="O196" s="332">
        <v>0</v>
      </c>
      <c r="P196" s="134"/>
      <c r="Q196" s="190">
        <v>74</v>
      </c>
      <c r="R196" s="331">
        <v>4</v>
      </c>
      <c r="S196" s="193">
        <v>59</v>
      </c>
      <c r="T196" s="193">
        <v>0</v>
      </c>
      <c r="U196" s="193">
        <v>6</v>
      </c>
      <c r="V196" s="193">
        <v>0</v>
      </c>
      <c r="W196" s="193">
        <v>1</v>
      </c>
      <c r="X196" s="193">
        <v>0</v>
      </c>
      <c r="Y196" s="193">
        <v>0</v>
      </c>
      <c r="Z196" s="193">
        <v>4</v>
      </c>
      <c r="AA196" s="193">
        <v>0</v>
      </c>
      <c r="AB196" s="193">
        <v>0</v>
      </c>
      <c r="AC196" s="332">
        <v>0</v>
      </c>
      <c r="AD196" s="134"/>
      <c r="AE196" s="190">
        <v>176</v>
      </c>
      <c r="AF196" s="191">
        <v>4</v>
      </c>
      <c r="AG196" s="191">
        <v>140</v>
      </c>
      <c r="AH196" s="191">
        <v>1</v>
      </c>
      <c r="AI196" s="191">
        <v>18</v>
      </c>
      <c r="AJ196" s="191">
        <v>3</v>
      </c>
      <c r="AK196" s="191">
        <v>3</v>
      </c>
      <c r="AL196" s="191">
        <v>0</v>
      </c>
      <c r="AM196" s="191">
        <v>0</v>
      </c>
      <c r="AN196" s="191">
        <v>4</v>
      </c>
      <c r="AO196" s="191">
        <v>3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90</v>
      </c>
      <c r="D197" s="331">
        <v>1</v>
      </c>
      <c r="E197" s="193">
        <v>78</v>
      </c>
      <c r="F197" s="193">
        <v>0</v>
      </c>
      <c r="G197" s="193">
        <v>7</v>
      </c>
      <c r="H197" s="193">
        <v>1</v>
      </c>
      <c r="I197" s="193">
        <v>1</v>
      </c>
      <c r="J197" s="193">
        <v>0</v>
      </c>
      <c r="K197" s="193">
        <v>0</v>
      </c>
      <c r="L197" s="193">
        <v>0</v>
      </c>
      <c r="M197" s="193">
        <v>2</v>
      </c>
      <c r="N197" s="193">
        <v>0</v>
      </c>
      <c r="O197" s="332">
        <v>0</v>
      </c>
      <c r="P197" s="180"/>
      <c r="Q197" s="190">
        <v>71</v>
      </c>
      <c r="R197" s="331">
        <v>1</v>
      </c>
      <c r="S197" s="193">
        <v>58</v>
      </c>
      <c r="T197" s="193">
        <v>0</v>
      </c>
      <c r="U197" s="193">
        <v>6</v>
      </c>
      <c r="V197" s="193">
        <v>0</v>
      </c>
      <c r="W197" s="193">
        <v>1</v>
      </c>
      <c r="X197" s="193">
        <v>0</v>
      </c>
      <c r="Y197" s="193">
        <v>1</v>
      </c>
      <c r="Z197" s="193">
        <v>1</v>
      </c>
      <c r="AA197" s="193">
        <v>3</v>
      </c>
      <c r="AB197" s="193">
        <v>0</v>
      </c>
      <c r="AC197" s="332">
        <v>0</v>
      </c>
      <c r="AD197" s="180"/>
      <c r="AE197" s="190">
        <v>161</v>
      </c>
      <c r="AF197" s="193">
        <v>2</v>
      </c>
      <c r="AG197" s="191">
        <v>136</v>
      </c>
      <c r="AH197" s="191">
        <v>0</v>
      </c>
      <c r="AI197" s="191">
        <v>13</v>
      </c>
      <c r="AJ197" s="191">
        <v>1</v>
      </c>
      <c r="AK197" s="191">
        <v>2</v>
      </c>
      <c r="AL197" s="191">
        <v>0</v>
      </c>
      <c r="AM197" s="191">
        <v>1</v>
      </c>
      <c r="AN197" s="191">
        <v>1</v>
      </c>
      <c r="AO197" s="191">
        <v>5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83</v>
      </c>
      <c r="D198" s="331">
        <v>0</v>
      </c>
      <c r="E198" s="193">
        <v>67</v>
      </c>
      <c r="F198" s="193">
        <v>1</v>
      </c>
      <c r="G198" s="193">
        <v>9</v>
      </c>
      <c r="H198" s="193">
        <v>2</v>
      </c>
      <c r="I198" s="193">
        <v>0</v>
      </c>
      <c r="J198" s="193">
        <v>0</v>
      </c>
      <c r="K198" s="193">
        <v>0</v>
      </c>
      <c r="L198" s="193">
        <v>2</v>
      </c>
      <c r="M198" s="193">
        <v>2</v>
      </c>
      <c r="N198" s="193">
        <v>0</v>
      </c>
      <c r="O198" s="332">
        <v>0</v>
      </c>
      <c r="P198" s="180"/>
      <c r="Q198" s="190">
        <v>79</v>
      </c>
      <c r="R198" s="331">
        <v>2</v>
      </c>
      <c r="S198" s="193">
        <v>55</v>
      </c>
      <c r="T198" s="193">
        <v>0</v>
      </c>
      <c r="U198" s="193">
        <v>14</v>
      </c>
      <c r="V198" s="193">
        <v>1</v>
      </c>
      <c r="W198" s="193">
        <v>1</v>
      </c>
      <c r="X198" s="193">
        <v>0</v>
      </c>
      <c r="Y198" s="193">
        <v>0</v>
      </c>
      <c r="Z198" s="193">
        <v>4</v>
      </c>
      <c r="AA198" s="193">
        <v>2</v>
      </c>
      <c r="AB198" s="193">
        <v>0</v>
      </c>
      <c r="AC198" s="332">
        <v>0</v>
      </c>
      <c r="AD198" s="180"/>
      <c r="AE198" s="190">
        <v>162</v>
      </c>
      <c r="AF198" s="191">
        <v>2</v>
      </c>
      <c r="AG198" s="191">
        <v>122</v>
      </c>
      <c r="AH198" s="191">
        <v>1</v>
      </c>
      <c r="AI198" s="191">
        <v>23</v>
      </c>
      <c r="AJ198" s="191">
        <v>3</v>
      </c>
      <c r="AK198" s="191">
        <v>1</v>
      </c>
      <c r="AL198" s="191">
        <v>0</v>
      </c>
      <c r="AM198" s="191">
        <v>0</v>
      </c>
      <c r="AN198" s="191">
        <v>6</v>
      </c>
      <c r="AO198" s="191">
        <v>4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95</v>
      </c>
      <c r="D199" s="331">
        <v>2</v>
      </c>
      <c r="E199" s="193">
        <v>75</v>
      </c>
      <c r="F199" s="193">
        <v>0</v>
      </c>
      <c r="G199" s="193">
        <v>11</v>
      </c>
      <c r="H199" s="193">
        <v>1</v>
      </c>
      <c r="I199" s="193">
        <v>0</v>
      </c>
      <c r="J199" s="193">
        <v>0</v>
      </c>
      <c r="K199" s="193">
        <v>1</v>
      </c>
      <c r="L199" s="193">
        <v>2</v>
      </c>
      <c r="M199" s="193">
        <v>3</v>
      </c>
      <c r="N199" s="193">
        <v>0</v>
      </c>
      <c r="O199" s="332">
        <v>0</v>
      </c>
      <c r="P199" s="180"/>
      <c r="Q199" s="190">
        <v>63</v>
      </c>
      <c r="R199" s="331">
        <v>1</v>
      </c>
      <c r="S199" s="193">
        <v>57</v>
      </c>
      <c r="T199" s="193">
        <v>0</v>
      </c>
      <c r="U199" s="193">
        <v>4</v>
      </c>
      <c r="V199" s="193">
        <v>0</v>
      </c>
      <c r="W199" s="193">
        <v>1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158</v>
      </c>
      <c r="AF199" s="191">
        <v>3</v>
      </c>
      <c r="AG199" s="191">
        <v>132</v>
      </c>
      <c r="AH199" s="191">
        <v>0</v>
      </c>
      <c r="AI199" s="191">
        <v>15</v>
      </c>
      <c r="AJ199" s="191">
        <v>1</v>
      </c>
      <c r="AK199" s="191">
        <v>1</v>
      </c>
      <c r="AL199" s="191">
        <v>0</v>
      </c>
      <c r="AM199" s="191">
        <v>1</v>
      </c>
      <c r="AN199" s="191">
        <v>2</v>
      </c>
      <c r="AO199" s="191">
        <v>3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79</v>
      </c>
      <c r="D200" s="331">
        <v>1</v>
      </c>
      <c r="E200" s="193">
        <v>63</v>
      </c>
      <c r="F200" s="193">
        <v>1</v>
      </c>
      <c r="G200" s="193">
        <v>9</v>
      </c>
      <c r="H200" s="193">
        <v>2</v>
      </c>
      <c r="I200" s="193">
        <v>0</v>
      </c>
      <c r="J200" s="193">
        <v>0</v>
      </c>
      <c r="K200" s="193">
        <v>0</v>
      </c>
      <c r="L200" s="193">
        <v>1</v>
      </c>
      <c r="M200" s="193">
        <v>2</v>
      </c>
      <c r="N200" s="193">
        <v>0</v>
      </c>
      <c r="O200" s="332">
        <v>0</v>
      </c>
      <c r="P200" s="180"/>
      <c r="Q200" s="190">
        <v>72</v>
      </c>
      <c r="R200" s="331">
        <v>3</v>
      </c>
      <c r="S200" s="193">
        <v>62</v>
      </c>
      <c r="T200" s="193">
        <v>0</v>
      </c>
      <c r="U200" s="193">
        <v>5</v>
      </c>
      <c r="V200" s="193">
        <v>0</v>
      </c>
      <c r="W200" s="193">
        <v>1</v>
      </c>
      <c r="X200" s="193">
        <v>0</v>
      </c>
      <c r="Y200" s="193">
        <v>0</v>
      </c>
      <c r="Z200" s="193">
        <v>0</v>
      </c>
      <c r="AA200" s="193">
        <v>1</v>
      </c>
      <c r="AB200" s="193">
        <v>0</v>
      </c>
      <c r="AC200" s="332">
        <v>0</v>
      </c>
      <c r="AD200" s="180"/>
      <c r="AE200" s="190">
        <v>151</v>
      </c>
      <c r="AF200" s="191">
        <v>4</v>
      </c>
      <c r="AG200" s="191">
        <v>125</v>
      </c>
      <c r="AH200" s="191">
        <v>1</v>
      </c>
      <c r="AI200" s="191">
        <v>14</v>
      </c>
      <c r="AJ200" s="191">
        <v>2</v>
      </c>
      <c r="AK200" s="191">
        <v>1</v>
      </c>
      <c r="AL200" s="191">
        <v>0</v>
      </c>
      <c r="AM200" s="191">
        <v>0</v>
      </c>
      <c r="AN200" s="191">
        <v>1</v>
      </c>
      <c r="AO200" s="191">
        <v>3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68</v>
      </c>
      <c r="D201" s="331">
        <v>0</v>
      </c>
      <c r="E201" s="193">
        <v>54</v>
      </c>
      <c r="F201" s="193">
        <v>0</v>
      </c>
      <c r="G201" s="193">
        <v>7</v>
      </c>
      <c r="H201" s="193">
        <v>1</v>
      </c>
      <c r="I201" s="193">
        <v>2</v>
      </c>
      <c r="J201" s="193">
        <v>0</v>
      </c>
      <c r="K201" s="193">
        <v>0</v>
      </c>
      <c r="L201" s="193">
        <v>3</v>
      </c>
      <c r="M201" s="193">
        <v>1</v>
      </c>
      <c r="N201" s="193">
        <v>0</v>
      </c>
      <c r="O201" s="332">
        <v>0</v>
      </c>
      <c r="P201" s="180"/>
      <c r="Q201" s="190">
        <v>57</v>
      </c>
      <c r="R201" s="331">
        <v>1</v>
      </c>
      <c r="S201" s="193">
        <v>47</v>
      </c>
      <c r="T201" s="193">
        <v>0</v>
      </c>
      <c r="U201" s="193">
        <v>3</v>
      </c>
      <c r="V201" s="193">
        <v>1</v>
      </c>
      <c r="W201" s="193">
        <v>4</v>
      </c>
      <c r="X201" s="193">
        <v>0</v>
      </c>
      <c r="Y201" s="193">
        <v>0</v>
      </c>
      <c r="Z201" s="193">
        <v>0</v>
      </c>
      <c r="AA201" s="193">
        <v>1</v>
      </c>
      <c r="AB201" s="193">
        <v>0</v>
      </c>
      <c r="AC201" s="332">
        <v>0</v>
      </c>
      <c r="AD201" s="180"/>
      <c r="AE201" s="190">
        <v>125</v>
      </c>
      <c r="AF201" s="191">
        <v>1</v>
      </c>
      <c r="AG201" s="191">
        <v>101</v>
      </c>
      <c r="AH201" s="191">
        <v>0</v>
      </c>
      <c r="AI201" s="191">
        <v>10</v>
      </c>
      <c r="AJ201" s="191">
        <v>2</v>
      </c>
      <c r="AK201" s="191">
        <v>6</v>
      </c>
      <c r="AL201" s="191">
        <v>0</v>
      </c>
      <c r="AM201" s="191">
        <v>0</v>
      </c>
      <c r="AN201" s="191">
        <v>3</v>
      </c>
      <c r="AO201" s="191">
        <v>2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76</v>
      </c>
      <c r="D202" s="331">
        <v>0</v>
      </c>
      <c r="E202" s="193">
        <v>67</v>
      </c>
      <c r="F202" s="193">
        <v>0</v>
      </c>
      <c r="G202" s="193">
        <v>4</v>
      </c>
      <c r="H202" s="193">
        <v>0</v>
      </c>
      <c r="I202" s="193">
        <v>0</v>
      </c>
      <c r="J202" s="193">
        <v>0</v>
      </c>
      <c r="K202" s="193">
        <v>0</v>
      </c>
      <c r="L202" s="193">
        <v>2</v>
      </c>
      <c r="M202" s="193">
        <v>3</v>
      </c>
      <c r="N202" s="193">
        <v>0</v>
      </c>
      <c r="O202" s="332">
        <v>0</v>
      </c>
      <c r="P202" s="180"/>
      <c r="Q202" s="190">
        <v>68</v>
      </c>
      <c r="R202" s="331">
        <v>2</v>
      </c>
      <c r="S202" s="193">
        <v>53</v>
      </c>
      <c r="T202" s="193">
        <v>0</v>
      </c>
      <c r="U202" s="193">
        <v>9</v>
      </c>
      <c r="V202" s="193">
        <v>2</v>
      </c>
      <c r="W202" s="193">
        <v>0</v>
      </c>
      <c r="X202" s="193">
        <v>0</v>
      </c>
      <c r="Y202" s="193">
        <v>0</v>
      </c>
      <c r="Z202" s="193">
        <v>0</v>
      </c>
      <c r="AA202" s="193">
        <v>1</v>
      </c>
      <c r="AB202" s="193">
        <v>0</v>
      </c>
      <c r="AC202" s="332">
        <v>1</v>
      </c>
      <c r="AD202" s="180"/>
      <c r="AE202" s="190">
        <v>144</v>
      </c>
      <c r="AF202" s="191">
        <v>2</v>
      </c>
      <c r="AG202" s="191">
        <v>120</v>
      </c>
      <c r="AH202" s="191">
        <v>0</v>
      </c>
      <c r="AI202" s="191">
        <v>13</v>
      </c>
      <c r="AJ202" s="191">
        <v>2</v>
      </c>
      <c r="AK202" s="191">
        <v>0</v>
      </c>
      <c r="AL202" s="191">
        <v>0</v>
      </c>
      <c r="AM202" s="191">
        <v>0</v>
      </c>
      <c r="AN202" s="191">
        <v>2</v>
      </c>
      <c r="AO202" s="191">
        <v>4</v>
      </c>
      <c r="AP202" s="191">
        <v>0</v>
      </c>
      <c r="AQ202" s="192">
        <v>1</v>
      </c>
      <c r="AR202" s="11"/>
    </row>
    <row r="203" spans="1:44" x14ac:dyDescent="0.25">
      <c r="A203" s="240">
        <v>1</v>
      </c>
      <c r="B203" s="311">
        <v>0.5625</v>
      </c>
      <c r="C203" s="190">
        <v>78</v>
      </c>
      <c r="D203" s="331">
        <v>0</v>
      </c>
      <c r="E203" s="193">
        <v>68</v>
      </c>
      <c r="F203" s="193">
        <v>0</v>
      </c>
      <c r="G203" s="193">
        <v>7</v>
      </c>
      <c r="H203" s="193">
        <v>0</v>
      </c>
      <c r="I203" s="193">
        <v>1</v>
      </c>
      <c r="J203" s="193">
        <v>0</v>
      </c>
      <c r="K203" s="193">
        <v>0</v>
      </c>
      <c r="L203" s="193">
        <v>2</v>
      </c>
      <c r="M203" s="193">
        <v>0</v>
      </c>
      <c r="N203" s="193">
        <v>0</v>
      </c>
      <c r="O203" s="332">
        <v>0</v>
      </c>
      <c r="P203" s="180"/>
      <c r="Q203" s="190">
        <v>62</v>
      </c>
      <c r="R203" s="331">
        <v>1</v>
      </c>
      <c r="S203" s="193">
        <v>52</v>
      </c>
      <c r="T203" s="193">
        <v>1</v>
      </c>
      <c r="U203" s="193">
        <v>4</v>
      </c>
      <c r="V203" s="193">
        <v>1</v>
      </c>
      <c r="W203" s="193">
        <v>0</v>
      </c>
      <c r="X203" s="193">
        <v>0</v>
      </c>
      <c r="Y203" s="193">
        <v>1</v>
      </c>
      <c r="Z203" s="193">
        <v>1</v>
      </c>
      <c r="AA203" s="193">
        <v>1</v>
      </c>
      <c r="AB203" s="193">
        <v>0</v>
      </c>
      <c r="AC203" s="332">
        <v>0</v>
      </c>
      <c r="AD203" s="180"/>
      <c r="AE203" s="190">
        <v>140</v>
      </c>
      <c r="AF203" s="191">
        <v>1</v>
      </c>
      <c r="AG203" s="191">
        <v>120</v>
      </c>
      <c r="AH203" s="191">
        <v>1</v>
      </c>
      <c r="AI203" s="191">
        <v>11</v>
      </c>
      <c r="AJ203" s="191">
        <v>1</v>
      </c>
      <c r="AK203" s="191">
        <v>1</v>
      </c>
      <c r="AL203" s="191">
        <v>0</v>
      </c>
      <c r="AM203" s="191">
        <v>1</v>
      </c>
      <c r="AN203" s="191">
        <v>3</v>
      </c>
      <c r="AO203" s="191">
        <v>1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81</v>
      </c>
      <c r="D204" s="331">
        <v>1</v>
      </c>
      <c r="E204" s="193">
        <v>57</v>
      </c>
      <c r="F204" s="193">
        <v>1</v>
      </c>
      <c r="G204" s="193">
        <v>13</v>
      </c>
      <c r="H204" s="193">
        <v>1</v>
      </c>
      <c r="I204" s="193">
        <v>1</v>
      </c>
      <c r="J204" s="193">
        <v>0</v>
      </c>
      <c r="K204" s="193">
        <v>3</v>
      </c>
      <c r="L204" s="193">
        <v>1</v>
      </c>
      <c r="M204" s="193">
        <v>3</v>
      </c>
      <c r="N204" s="193">
        <v>0</v>
      </c>
      <c r="O204" s="332">
        <v>0</v>
      </c>
      <c r="P204" s="180"/>
      <c r="Q204" s="190">
        <v>61</v>
      </c>
      <c r="R204" s="331">
        <v>1</v>
      </c>
      <c r="S204" s="193">
        <v>47</v>
      </c>
      <c r="T204" s="193">
        <v>0</v>
      </c>
      <c r="U204" s="193">
        <v>9</v>
      </c>
      <c r="V204" s="193">
        <v>0</v>
      </c>
      <c r="W204" s="193">
        <v>0</v>
      </c>
      <c r="X204" s="193">
        <v>0</v>
      </c>
      <c r="Y204" s="193">
        <v>1</v>
      </c>
      <c r="Z204" s="193">
        <v>2</v>
      </c>
      <c r="AA204" s="193">
        <v>1</v>
      </c>
      <c r="AB204" s="193">
        <v>0</v>
      </c>
      <c r="AC204" s="332">
        <v>0</v>
      </c>
      <c r="AD204" s="180"/>
      <c r="AE204" s="190">
        <v>142</v>
      </c>
      <c r="AF204" s="191">
        <v>2</v>
      </c>
      <c r="AG204" s="191">
        <v>104</v>
      </c>
      <c r="AH204" s="191">
        <v>1</v>
      </c>
      <c r="AI204" s="191">
        <v>22</v>
      </c>
      <c r="AJ204" s="191">
        <v>1</v>
      </c>
      <c r="AK204" s="191">
        <v>1</v>
      </c>
      <c r="AL204" s="191">
        <v>0</v>
      </c>
      <c r="AM204" s="191">
        <v>4</v>
      </c>
      <c r="AN204" s="191">
        <v>3</v>
      </c>
      <c r="AO204" s="191">
        <v>4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74</v>
      </c>
      <c r="D205" s="331">
        <v>1</v>
      </c>
      <c r="E205" s="193">
        <v>60</v>
      </c>
      <c r="F205" s="193">
        <v>1</v>
      </c>
      <c r="G205" s="193">
        <v>10</v>
      </c>
      <c r="H205" s="193">
        <v>0</v>
      </c>
      <c r="I205" s="193">
        <v>1</v>
      </c>
      <c r="J205" s="193">
        <v>0</v>
      </c>
      <c r="K205" s="193">
        <v>0</v>
      </c>
      <c r="L205" s="193">
        <v>0</v>
      </c>
      <c r="M205" s="193">
        <v>1</v>
      </c>
      <c r="N205" s="193">
        <v>0</v>
      </c>
      <c r="O205" s="332">
        <v>0</v>
      </c>
      <c r="P205" s="180"/>
      <c r="Q205" s="190">
        <v>62</v>
      </c>
      <c r="R205" s="331">
        <v>4</v>
      </c>
      <c r="S205" s="193">
        <v>44</v>
      </c>
      <c r="T205" s="193">
        <v>0</v>
      </c>
      <c r="U205" s="193">
        <v>5</v>
      </c>
      <c r="V205" s="193">
        <v>3</v>
      </c>
      <c r="W205" s="193">
        <v>2</v>
      </c>
      <c r="X205" s="193">
        <v>1</v>
      </c>
      <c r="Y205" s="193">
        <v>0</v>
      </c>
      <c r="Z205" s="193">
        <v>1</v>
      </c>
      <c r="AA205" s="193">
        <v>2</v>
      </c>
      <c r="AB205" s="193">
        <v>0</v>
      </c>
      <c r="AC205" s="332">
        <v>0</v>
      </c>
      <c r="AD205" s="180"/>
      <c r="AE205" s="190">
        <v>136</v>
      </c>
      <c r="AF205" s="191">
        <v>5</v>
      </c>
      <c r="AG205" s="191">
        <v>104</v>
      </c>
      <c r="AH205" s="191">
        <v>1</v>
      </c>
      <c r="AI205" s="191">
        <v>15</v>
      </c>
      <c r="AJ205" s="191">
        <v>3</v>
      </c>
      <c r="AK205" s="191">
        <v>3</v>
      </c>
      <c r="AL205" s="191">
        <v>1</v>
      </c>
      <c r="AM205" s="191">
        <v>0</v>
      </c>
      <c r="AN205" s="191">
        <v>1</v>
      </c>
      <c r="AO205" s="191">
        <v>3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66</v>
      </c>
      <c r="D206" s="331">
        <v>1</v>
      </c>
      <c r="E206" s="193">
        <v>59</v>
      </c>
      <c r="F206" s="193">
        <v>0</v>
      </c>
      <c r="G206" s="193">
        <v>5</v>
      </c>
      <c r="H206" s="193">
        <v>0</v>
      </c>
      <c r="I206" s="193">
        <v>0</v>
      </c>
      <c r="J206" s="193">
        <v>0</v>
      </c>
      <c r="K206" s="193">
        <v>0</v>
      </c>
      <c r="L206" s="193">
        <v>1</v>
      </c>
      <c r="M206" s="193">
        <v>0</v>
      </c>
      <c r="N206" s="193">
        <v>0</v>
      </c>
      <c r="O206" s="332">
        <v>0</v>
      </c>
      <c r="P206" s="180"/>
      <c r="Q206" s="190">
        <v>58</v>
      </c>
      <c r="R206" s="331">
        <v>2</v>
      </c>
      <c r="S206" s="193">
        <v>42</v>
      </c>
      <c r="T206" s="193">
        <v>1</v>
      </c>
      <c r="U206" s="193">
        <v>8</v>
      </c>
      <c r="V206" s="193">
        <v>2</v>
      </c>
      <c r="W206" s="193">
        <v>0</v>
      </c>
      <c r="X206" s="193">
        <v>0</v>
      </c>
      <c r="Y206" s="193">
        <v>0</v>
      </c>
      <c r="Z206" s="193">
        <v>1</v>
      </c>
      <c r="AA206" s="193">
        <v>2</v>
      </c>
      <c r="AB206" s="193">
        <v>0</v>
      </c>
      <c r="AC206" s="332">
        <v>0</v>
      </c>
      <c r="AD206" s="180"/>
      <c r="AE206" s="190">
        <v>124</v>
      </c>
      <c r="AF206" s="191">
        <v>3</v>
      </c>
      <c r="AG206" s="191">
        <v>101</v>
      </c>
      <c r="AH206" s="191">
        <v>1</v>
      </c>
      <c r="AI206" s="191">
        <v>13</v>
      </c>
      <c r="AJ206" s="191">
        <v>2</v>
      </c>
      <c r="AK206" s="191">
        <v>0</v>
      </c>
      <c r="AL206" s="191">
        <v>0</v>
      </c>
      <c r="AM206" s="191">
        <v>0</v>
      </c>
      <c r="AN206" s="191">
        <v>2</v>
      </c>
      <c r="AO206" s="191">
        <v>2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102</v>
      </c>
      <c r="D207" s="331">
        <v>0</v>
      </c>
      <c r="E207" s="193">
        <v>85</v>
      </c>
      <c r="F207" s="193">
        <v>0</v>
      </c>
      <c r="G207" s="193">
        <v>11</v>
      </c>
      <c r="H207" s="193">
        <v>1</v>
      </c>
      <c r="I207" s="193">
        <v>1</v>
      </c>
      <c r="J207" s="193">
        <v>0</v>
      </c>
      <c r="K207" s="193">
        <v>1</v>
      </c>
      <c r="L207" s="193">
        <v>1</v>
      </c>
      <c r="M207" s="193">
        <v>2</v>
      </c>
      <c r="N207" s="193">
        <v>0</v>
      </c>
      <c r="O207" s="332">
        <v>0</v>
      </c>
      <c r="P207" s="180"/>
      <c r="Q207" s="190">
        <v>56</v>
      </c>
      <c r="R207" s="331">
        <v>2</v>
      </c>
      <c r="S207" s="193">
        <v>45</v>
      </c>
      <c r="T207" s="193">
        <v>0</v>
      </c>
      <c r="U207" s="193">
        <v>6</v>
      </c>
      <c r="V207" s="193">
        <v>1</v>
      </c>
      <c r="W207" s="193">
        <v>0</v>
      </c>
      <c r="X207" s="193">
        <v>0</v>
      </c>
      <c r="Y207" s="193">
        <v>0</v>
      </c>
      <c r="Z207" s="193">
        <v>1</v>
      </c>
      <c r="AA207" s="193">
        <v>1</v>
      </c>
      <c r="AB207" s="193">
        <v>0</v>
      </c>
      <c r="AC207" s="332">
        <v>0</v>
      </c>
      <c r="AD207" s="180"/>
      <c r="AE207" s="190">
        <v>158</v>
      </c>
      <c r="AF207" s="191">
        <v>2</v>
      </c>
      <c r="AG207" s="191">
        <v>130</v>
      </c>
      <c r="AH207" s="191">
        <v>0</v>
      </c>
      <c r="AI207" s="191">
        <v>17</v>
      </c>
      <c r="AJ207" s="191">
        <v>2</v>
      </c>
      <c r="AK207" s="191">
        <v>1</v>
      </c>
      <c r="AL207" s="191">
        <v>0</v>
      </c>
      <c r="AM207" s="191">
        <v>1</v>
      </c>
      <c r="AN207" s="191">
        <v>2</v>
      </c>
      <c r="AO207" s="191">
        <v>3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92</v>
      </c>
      <c r="D208" s="331">
        <v>0</v>
      </c>
      <c r="E208" s="193">
        <v>82</v>
      </c>
      <c r="F208" s="193">
        <v>0</v>
      </c>
      <c r="G208" s="193">
        <v>5</v>
      </c>
      <c r="H208" s="193">
        <v>3</v>
      </c>
      <c r="I208" s="193">
        <v>0</v>
      </c>
      <c r="J208" s="193">
        <v>0</v>
      </c>
      <c r="K208" s="193">
        <v>0</v>
      </c>
      <c r="L208" s="193">
        <v>1</v>
      </c>
      <c r="M208" s="193">
        <v>1</v>
      </c>
      <c r="N208" s="193">
        <v>0</v>
      </c>
      <c r="O208" s="332">
        <v>0</v>
      </c>
      <c r="P208" s="180"/>
      <c r="Q208" s="190">
        <v>71</v>
      </c>
      <c r="R208" s="331">
        <v>2</v>
      </c>
      <c r="S208" s="193">
        <v>55</v>
      </c>
      <c r="T208" s="193">
        <v>0</v>
      </c>
      <c r="U208" s="193">
        <v>11</v>
      </c>
      <c r="V208" s="193">
        <v>1</v>
      </c>
      <c r="W208" s="193">
        <v>0</v>
      </c>
      <c r="X208" s="193">
        <v>0</v>
      </c>
      <c r="Y208" s="193">
        <v>0</v>
      </c>
      <c r="Z208" s="193">
        <v>2</v>
      </c>
      <c r="AA208" s="193">
        <v>0</v>
      </c>
      <c r="AB208" s="193">
        <v>0</v>
      </c>
      <c r="AC208" s="332">
        <v>0</v>
      </c>
      <c r="AD208" s="180"/>
      <c r="AE208" s="190">
        <v>163</v>
      </c>
      <c r="AF208" s="191">
        <v>2</v>
      </c>
      <c r="AG208" s="191">
        <v>137</v>
      </c>
      <c r="AH208" s="191">
        <v>0</v>
      </c>
      <c r="AI208" s="191">
        <v>16</v>
      </c>
      <c r="AJ208" s="191">
        <v>4</v>
      </c>
      <c r="AK208" s="191">
        <v>0</v>
      </c>
      <c r="AL208" s="191">
        <v>0</v>
      </c>
      <c r="AM208" s="191">
        <v>0</v>
      </c>
      <c r="AN208" s="191">
        <v>3</v>
      </c>
      <c r="AO208" s="191">
        <v>1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105</v>
      </c>
      <c r="D209" s="331">
        <v>1</v>
      </c>
      <c r="E209" s="193">
        <v>88</v>
      </c>
      <c r="F209" s="193">
        <v>0</v>
      </c>
      <c r="G209" s="193">
        <v>9</v>
      </c>
      <c r="H209" s="193">
        <v>1</v>
      </c>
      <c r="I209" s="193">
        <v>2</v>
      </c>
      <c r="J209" s="193">
        <v>0</v>
      </c>
      <c r="K209" s="193">
        <v>1</v>
      </c>
      <c r="L209" s="193">
        <v>2</v>
      </c>
      <c r="M209" s="193">
        <v>1</v>
      </c>
      <c r="N209" s="193">
        <v>0</v>
      </c>
      <c r="O209" s="332">
        <v>0</v>
      </c>
      <c r="P209" s="180"/>
      <c r="Q209" s="190">
        <v>58</v>
      </c>
      <c r="R209" s="331">
        <v>0</v>
      </c>
      <c r="S209" s="193">
        <v>47</v>
      </c>
      <c r="T209" s="193">
        <v>0</v>
      </c>
      <c r="U209" s="193">
        <v>4</v>
      </c>
      <c r="V209" s="193">
        <v>4</v>
      </c>
      <c r="W209" s="193">
        <v>0</v>
      </c>
      <c r="X209" s="193">
        <v>0</v>
      </c>
      <c r="Y209" s="193">
        <v>0</v>
      </c>
      <c r="Z209" s="193">
        <v>0</v>
      </c>
      <c r="AA209" s="193">
        <v>3</v>
      </c>
      <c r="AB209" s="193">
        <v>0</v>
      </c>
      <c r="AC209" s="332">
        <v>0</v>
      </c>
      <c r="AD209" s="180"/>
      <c r="AE209" s="190">
        <v>163</v>
      </c>
      <c r="AF209" s="191">
        <v>1</v>
      </c>
      <c r="AG209" s="191">
        <v>135</v>
      </c>
      <c r="AH209" s="191">
        <v>0</v>
      </c>
      <c r="AI209" s="191">
        <v>13</v>
      </c>
      <c r="AJ209" s="191">
        <v>5</v>
      </c>
      <c r="AK209" s="191">
        <v>2</v>
      </c>
      <c r="AL209" s="191">
        <v>0</v>
      </c>
      <c r="AM209" s="191">
        <v>1</v>
      </c>
      <c r="AN209" s="191">
        <v>2</v>
      </c>
      <c r="AO209" s="191">
        <v>4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93</v>
      </c>
      <c r="D210" s="331">
        <v>1</v>
      </c>
      <c r="E210" s="193">
        <v>81</v>
      </c>
      <c r="F210" s="193">
        <v>0</v>
      </c>
      <c r="G210" s="193">
        <v>6</v>
      </c>
      <c r="H210" s="193">
        <v>1</v>
      </c>
      <c r="I210" s="193">
        <v>1</v>
      </c>
      <c r="J210" s="193">
        <v>0</v>
      </c>
      <c r="K210" s="193">
        <v>1</v>
      </c>
      <c r="L210" s="193">
        <v>1</v>
      </c>
      <c r="M210" s="193">
        <v>1</v>
      </c>
      <c r="N210" s="193">
        <v>0</v>
      </c>
      <c r="O210" s="332">
        <v>0</v>
      </c>
      <c r="P210" s="180"/>
      <c r="Q210" s="190">
        <v>61</v>
      </c>
      <c r="R210" s="331">
        <v>4</v>
      </c>
      <c r="S210" s="193">
        <v>48</v>
      </c>
      <c r="T210" s="193">
        <v>0</v>
      </c>
      <c r="U210" s="193">
        <v>4</v>
      </c>
      <c r="V210" s="193">
        <v>2</v>
      </c>
      <c r="W210" s="193">
        <v>0</v>
      </c>
      <c r="X210" s="193">
        <v>0</v>
      </c>
      <c r="Y210" s="193">
        <v>1</v>
      </c>
      <c r="Z210" s="193">
        <v>1</v>
      </c>
      <c r="AA210" s="193">
        <v>1</v>
      </c>
      <c r="AB210" s="193">
        <v>0</v>
      </c>
      <c r="AC210" s="332">
        <v>0</v>
      </c>
      <c r="AD210" s="180"/>
      <c r="AE210" s="190">
        <v>154</v>
      </c>
      <c r="AF210" s="191">
        <v>5</v>
      </c>
      <c r="AG210" s="191">
        <v>129</v>
      </c>
      <c r="AH210" s="191">
        <v>0</v>
      </c>
      <c r="AI210" s="191">
        <v>10</v>
      </c>
      <c r="AJ210" s="191">
        <v>3</v>
      </c>
      <c r="AK210" s="191">
        <v>1</v>
      </c>
      <c r="AL210" s="191">
        <v>0</v>
      </c>
      <c r="AM210" s="191">
        <v>2</v>
      </c>
      <c r="AN210" s="191">
        <v>2</v>
      </c>
      <c r="AO210" s="191">
        <v>2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82</v>
      </c>
      <c r="D211" s="331">
        <v>0</v>
      </c>
      <c r="E211" s="193">
        <v>76</v>
      </c>
      <c r="F211" s="193">
        <v>0</v>
      </c>
      <c r="G211" s="193">
        <v>4</v>
      </c>
      <c r="H211" s="193">
        <v>1</v>
      </c>
      <c r="I211" s="193">
        <v>1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69</v>
      </c>
      <c r="R211" s="331">
        <v>3</v>
      </c>
      <c r="S211" s="193">
        <v>51</v>
      </c>
      <c r="T211" s="193">
        <v>1</v>
      </c>
      <c r="U211" s="193">
        <v>6</v>
      </c>
      <c r="V211" s="193">
        <v>4</v>
      </c>
      <c r="W211" s="193">
        <v>0</v>
      </c>
      <c r="X211" s="193">
        <v>0</v>
      </c>
      <c r="Y211" s="193">
        <v>0</v>
      </c>
      <c r="Z211" s="193">
        <v>4</v>
      </c>
      <c r="AA211" s="193">
        <v>0</v>
      </c>
      <c r="AB211" s="193">
        <v>0</v>
      </c>
      <c r="AC211" s="332">
        <v>0</v>
      </c>
      <c r="AD211" s="180"/>
      <c r="AE211" s="190">
        <v>151</v>
      </c>
      <c r="AF211" s="191">
        <v>3</v>
      </c>
      <c r="AG211" s="191">
        <v>127</v>
      </c>
      <c r="AH211" s="191">
        <v>1</v>
      </c>
      <c r="AI211" s="191">
        <v>10</v>
      </c>
      <c r="AJ211" s="191">
        <v>5</v>
      </c>
      <c r="AK211" s="191">
        <v>1</v>
      </c>
      <c r="AL211" s="191">
        <v>0</v>
      </c>
      <c r="AM211" s="191">
        <v>0</v>
      </c>
      <c r="AN211" s="191">
        <v>4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94</v>
      </c>
      <c r="D212" s="331">
        <v>1</v>
      </c>
      <c r="E212" s="193">
        <v>85</v>
      </c>
      <c r="F212" s="193">
        <v>0</v>
      </c>
      <c r="G212" s="193">
        <v>7</v>
      </c>
      <c r="H212" s="193">
        <v>0</v>
      </c>
      <c r="I212" s="193">
        <v>1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36</v>
      </c>
      <c r="R212" s="331">
        <v>0</v>
      </c>
      <c r="S212" s="193">
        <v>33</v>
      </c>
      <c r="T212" s="193">
        <v>0</v>
      </c>
      <c r="U212" s="193">
        <v>2</v>
      </c>
      <c r="V212" s="193">
        <v>1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130</v>
      </c>
      <c r="AF212" s="191">
        <v>1</v>
      </c>
      <c r="AG212" s="191">
        <v>118</v>
      </c>
      <c r="AH212" s="191">
        <v>0</v>
      </c>
      <c r="AI212" s="191">
        <v>9</v>
      </c>
      <c r="AJ212" s="191">
        <v>1</v>
      </c>
      <c r="AK212" s="191">
        <v>1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117</v>
      </c>
      <c r="D213" s="331">
        <v>2</v>
      </c>
      <c r="E213" s="193">
        <v>101</v>
      </c>
      <c r="F213" s="193">
        <v>3</v>
      </c>
      <c r="G213" s="193">
        <v>5</v>
      </c>
      <c r="H213" s="193">
        <v>0</v>
      </c>
      <c r="I213" s="193">
        <v>1</v>
      </c>
      <c r="J213" s="193">
        <v>0</v>
      </c>
      <c r="K213" s="193">
        <v>2</v>
      </c>
      <c r="L213" s="193">
        <v>2</v>
      </c>
      <c r="M213" s="193">
        <v>0</v>
      </c>
      <c r="N213" s="193">
        <v>1</v>
      </c>
      <c r="O213" s="332">
        <v>0</v>
      </c>
      <c r="P213" s="180"/>
      <c r="Q213" s="190">
        <v>27</v>
      </c>
      <c r="R213" s="331">
        <v>2</v>
      </c>
      <c r="S213" s="193">
        <v>20</v>
      </c>
      <c r="T213" s="193">
        <v>0</v>
      </c>
      <c r="U213" s="193">
        <v>3</v>
      </c>
      <c r="V213" s="193">
        <v>1</v>
      </c>
      <c r="W213" s="193">
        <v>0</v>
      </c>
      <c r="X213" s="193">
        <v>0</v>
      </c>
      <c r="Y213" s="193">
        <v>0</v>
      </c>
      <c r="Z213" s="193">
        <v>0</v>
      </c>
      <c r="AA213" s="193">
        <v>1</v>
      </c>
      <c r="AB213" s="193">
        <v>0</v>
      </c>
      <c r="AC213" s="332">
        <v>0</v>
      </c>
      <c r="AD213" s="180"/>
      <c r="AE213" s="190">
        <v>144</v>
      </c>
      <c r="AF213" s="191">
        <v>4</v>
      </c>
      <c r="AG213" s="191">
        <v>121</v>
      </c>
      <c r="AH213" s="191">
        <v>3</v>
      </c>
      <c r="AI213" s="191">
        <v>8</v>
      </c>
      <c r="AJ213" s="191">
        <v>1</v>
      </c>
      <c r="AK213" s="191">
        <v>1</v>
      </c>
      <c r="AL213" s="191">
        <v>0</v>
      </c>
      <c r="AM213" s="191">
        <v>2</v>
      </c>
      <c r="AN213" s="191">
        <v>2</v>
      </c>
      <c r="AO213" s="191">
        <v>1</v>
      </c>
      <c r="AP213" s="191">
        <v>1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52</v>
      </c>
      <c r="D214" s="331">
        <v>2</v>
      </c>
      <c r="E214" s="193">
        <v>41</v>
      </c>
      <c r="F214" s="193">
        <v>1</v>
      </c>
      <c r="G214" s="193">
        <v>5</v>
      </c>
      <c r="H214" s="193">
        <v>1</v>
      </c>
      <c r="I214" s="193">
        <v>0</v>
      </c>
      <c r="J214" s="193">
        <v>1</v>
      </c>
      <c r="K214" s="193">
        <v>0</v>
      </c>
      <c r="L214" s="193">
        <v>1</v>
      </c>
      <c r="M214" s="193">
        <v>0</v>
      </c>
      <c r="N214" s="193">
        <v>0</v>
      </c>
      <c r="O214" s="332">
        <v>0</v>
      </c>
      <c r="P214" s="180"/>
      <c r="Q214" s="190">
        <v>36</v>
      </c>
      <c r="R214" s="331">
        <v>0</v>
      </c>
      <c r="S214" s="193">
        <v>36</v>
      </c>
      <c r="T214" s="193">
        <v>0</v>
      </c>
      <c r="U214" s="193">
        <v>0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88</v>
      </c>
      <c r="AF214" s="191">
        <v>2</v>
      </c>
      <c r="AG214" s="191">
        <v>77</v>
      </c>
      <c r="AH214" s="191">
        <v>1</v>
      </c>
      <c r="AI214" s="191">
        <v>5</v>
      </c>
      <c r="AJ214" s="191">
        <v>1</v>
      </c>
      <c r="AK214" s="191">
        <v>0</v>
      </c>
      <c r="AL214" s="191">
        <v>1</v>
      </c>
      <c r="AM214" s="191">
        <v>0</v>
      </c>
      <c r="AN214" s="191">
        <v>1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70</v>
      </c>
      <c r="D215" s="331">
        <v>4</v>
      </c>
      <c r="E215" s="193">
        <v>58</v>
      </c>
      <c r="F215" s="193">
        <v>1</v>
      </c>
      <c r="G215" s="193">
        <v>6</v>
      </c>
      <c r="H215" s="193">
        <v>0</v>
      </c>
      <c r="I215" s="193">
        <v>0</v>
      </c>
      <c r="J215" s="193">
        <v>0</v>
      </c>
      <c r="K215" s="193">
        <v>0</v>
      </c>
      <c r="L215" s="193">
        <v>1</v>
      </c>
      <c r="M215" s="193">
        <v>0</v>
      </c>
      <c r="N215" s="193">
        <v>0</v>
      </c>
      <c r="O215" s="332">
        <v>0</v>
      </c>
      <c r="P215" s="180"/>
      <c r="Q215" s="190">
        <v>24</v>
      </c>
      <c r="R215" s="331">
        <v>3</v>
      </c>
      <c r="S215" s="193">
        <v>18</v>
      </c>
      <c r="T215" s="193">
        <v>0</v>
      </c>
      <c r="U215" s="193">
        <v>2</v>
      </c>
      <c r="V215" s="193">
        <v>0</v>
      </c>
      <c r="W215" s="193">
        <v>1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94</v>
      </c>
      <c r="AF215" s="191">
        <v>7</v>
      </c>
      <c r="AG215" s="191">
        <v>76</v>
      </c>
      <c r="AH215" s="191">
        <v>1</v>
      </c>
      <c r="AI215" s="191">
        <v>8</v>
      </c>
      <c r="AJ215" s="191">
        <v>0</v>
      </c>
      <c r="AK215" s="191">
        <v>1</v>
      </c>
      <c r="AL215" s="191">
        <v>0</v>
      </c>
      <c r="AM215" s="191">
        <v>0</v>
      </c>
      <c r="AN215" s="191">
        <v>1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93</v>
      </c>
      <c r="D216" s="331">
        <v>2</v>
      </c>
      <c r="E216" s="193">
        <v>81</v>
      </c>
      <c r="F216" s="193">
        <v>1</v>
      </c>
      <c r="G216" s="193">
        <v>8</v>
      </c>
      <c r="H216" s="193">
        <v>0</v>
      </c>
      <c r="I216" s="193">
        <v>0</v>
      </c>
      <c r="J216" s="193">
        <v>0</v>
      </c>
      <c r="K216" s="193">
        <v>0</v>
      </c>
      <c r="L216" s="193">
        <v>1</v>
      </c>
      <c r="M216" s="193">
        <v>0</v>
      </c>
      <c r="N216" s="193">
        <v>0</v>
      </c>
      <c r="O216" s="332">
        <v>0</v>
      </c>
      <c r="P216" s="180"/>
      <c r="Q216" s="190">
        <v>21</v>
      </c>
      <c r="R216" s="331">
        <v>3</v>
      </c>
      <c r="S216" s="193">
        <v>15</v>
      </c>
      <c r="T216" s="193">
        <v>0</v>
      </c>
      <c r="U216" s="193">
        <v>2</v>
      </c>
      <c r="V216" s="193">
        <v>0</v>
      </c>
      <c r="W216" s="193">
        <v>0</v>
      </c>
      <c r="X216" s="193">
        <v>0</v>
      </c>
      <c r="Y216" s="193">
        <v>1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114</v>
      </c>
      <c r="AF216" s="191">
        <v>5</v>
      </c>
      <c r="AG216" s="191">
        <v>96</v>
      </c>
      <c r="AH216" s="191">
        <v>1</v>
      </c>
      <c r="AI216" s="191">
        <v>10</v>
      </c>
      <c r="AJ216" s="191">
        <v>0</v>
      </c>
      <c r="AK216" s="191">
        <v>0</v>
      </c>
      <c r="AL216" s="191">
        <v>0</v>
      </c>
      <c r="AM216" s="191">
        <v>1</v>
      </c>
      <c r="AN216" s="191">
        <v>1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92</v>
      </c>
      <c r="D217" s="331">
        <v>6</v>
      </c>
      <c r="E217" s="193">
        <v>82</v>
      </c>
      <c r="F217" s="193">
        <v>0</v>
      </c>
      <c r="G217" s="193">
        <v>4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50</v>
      </c>
      <c r="R217" s="331">
        <v>3</v>
      </c>
      <c r="S217" s="193">
        <v>44</v>
      </c>
      <c r="T217" s="193">
        <v>0</v>
      </c>
      <c r="U217" s="193">
        <v>0</v>
      </c>
      <c r="V217" s="193">
        <v>1</v>
      </c>
      <c r="W217" s="193">
        <v>0</v>
      </c>
      <c r="X217" s="193">
        <v>1</v>
      </c>
      <c r="Y217" s="193">
        <v>0</v>
      </c>
      <c r="Z217" s="193">
        <v>0</v>
      </c>
      <c r="AA217" s="193">
        <v>1</v>
      </c>
      <c r="AB217" s="193">
        <v>0</v>
      </c>
      <c r="AC217" s="332">
        <v>0</v>
      </c>
      <c r="AD217" s="180"/>
      <c r="AE217" s="190">
        <v>142</v>
      </c>
      <c r="AF217" s="191">
        <v>9</v>
      </c>
      <c r="AG217" s="191">
        <v>126</v>
      </c>
      <c r="AH217" s="191">
        <v>0</v>
      </c>
      <c r="AI217" s="191">
        <v>4</v>
      </c>
      <c r="AJ217" s="191">
        <v>1</v>
      </c>
      <c r="AK217" s="191">
        <v>0</v>
      </c>
      <c r="AL217" s="191">
        <v>1</v>
      </c>
      <c r="AM217" s="191">
        <v>0</v>
      </c>
      <c r="AN217" s="191">
        <v>0</v>
      </c>
      <c r="AO217" s="191">
        <v>1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97</v>
      </c>
      <c r="D218" s="331">
        <v>1</v>
      </c>
      <c r="E218" s="193">
        <v>91</v>
      </c>
      <c r="F218" s="193">
        <v>0</v>
      </c>
      <c r="G218" s="193">
        <v>3</v>
      </c>
      <c r="H218" s="193">
        <v>1</v>
      </c>
      <c r="I218" s="193">
        <v>1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47</v>
      </c>
      <c r="R218" s="331">
        <v>3</v>
      </c>
      <c r="S218" s="193">
        <v>39</v>
      </c>
      <c r="T218" s="193">
        <v>0</v>
      </c>
      <c r="U218" s="193">
        <v>1</v>
      </c>
      <c r="V218" s="193">
        <v>1</v>
      </c>
      <c r="W218" s="193">
        <v>1</v>
      </c>
      <c r="X218" s="193">
        <v>1</v>
      </c>
      <c r="Y218" s="193">
        <v>1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144</v>
      </c>
      <c r="AF218" s="191">
        <v>4</v>
      </c>
      <c r="AG218" s="191">
        <v>130</v>
      </c>
      <c r="AH218" s="191">
        <v>0</v>
      </c>
      <c r="AI218" s="191">
        <v>4</v>
      </c>
      <c r="AJ218" s="191">
        <v>2</v>
      </c>
      <c r="AK218" s="191">
        <v>2</v>
      </c>
      <c r="AL218" s="191">
        <v>1</v>
      </c>
      <c r="AM218" s="191">
        <v>1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104</v>
      </c>
      <c r="D219" s="331">
        <v>6</v>
      </c>
      <c r="E219" s="193">
        <v>89</v>
      </c>
      <c r="F219" s="193">
        <v>0</v>
      </c>
      <c r="G219" s="193">
        <v>4</v>
      </c>
      <c r="H219" s="193">
        <v>0</v>
      </c>
      <c r="I219" s="193">
        <v>1</v>
      </c>
      <c r="J219" s="193">
        <v>0</v>
      </c>
      <c r="K219" s="193">
        <v>0</v>
      </c>
      <c r="L219" s="193">
        <v>2</v>
      </c>
      <c r="M219" s="193">
        <v>2</v>
      </c>
      <c r="N219" s="193">
        <v>0</v>
      </c>
      <c r="O219" s="332">
        <v>0</v>
      </c>
      <c r="P219" s="180"/>
      <c r="Q219" s="190">
        <v>54</v>
      </c>
      <c r="R219" s="331">
        <v>4</v>
      </c>
      <c r="S219" s="193">
        <v>42</v>
      </c>
      <c r="T219" s="193">
        <v>2</v>
      </c>
      <c r="U219" s="193">
        <v>2</v>
      </c>
      <c r="V219" s="193">
        <v>1</v>
      </c>
      <c r="W219" s="193">
        <v>0</v>
      </c>
      <c r="X219" s="193">
        <v>0</v>
      </c>
      <c r="Y219" s="193">
        <v>0</v>
      </c>
      <c r="Z219" s="193">
        <v>1</v>
      </c>
      <c r="AA219" s="193">
        <v>2</v>
      </c>
      <c r="AB219" s="193">
        <v>0</v>
      </c>
      <c r="AC219" s="332">
        <v>0</v>
      </c>
      <c r="AD219" s="180"/>
      <c r="AE219" s="190">
        <v>158</v>
      </c>
      <c r="AF219" s="191">
        <v>10</v>
      </c>
      <c r="AG219" s="191">
        <v>131</v>
      </c>
      <c r="AH219" s="191">
        <v>2</v>
      </c>
      <c r="AI219" s="191">
        <v>6</v>
      </c>
      <c r="AJ219" s="191">
        <v>1</v>
      </c>
      <c r="AK219" s="191">
        <v>1</v>
      </c>
      <c r="AL219" s="191">
        <v>0</v>
      </c>
      <c r="AM219" s="191">
        <v>0</v>
      </c>
      <c r="AN219" s="191">
        <v>3</v>
      </c>
      <c r="AO219" s="191">
        <v>4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95</v>
      </c>
      <c r="D220" s="331">
        <v>8</v>
      </c>
      <c r="E220" s="193">
        <v>78</v>
      </c>
      <c r="F220" s="193">
        <v>1</v>
      </c>
      <c r="G220" s="193">
        <v>7</v>
      </c>
      <c r="H220" s="193">
        <v>0</v>
      </c>
      <c r="I220" s="193">
        <v>0</v>
      </c>
      <c r="J220" s="193">
        <v>0</v>
      </c>
      <c r="K220" s="193">
        <v>0</v>
      </c>
      <c r="L220" s="193">
        <v>1</v>
      </c>
      <c r="M220" s="193">
        <v>0</v>
      </c>
      <c r="N220" s="193">
        <v>0</v>
      </c>
      <c r="O220" s="332">
        <v>0</v>
      </c>
      <c r="P220" s="134"/>
      <c r="Q220" s="190">
        <v>51</v>
      </c>
      <c r="R220" s="331">
        <v>4</v>
      </c>
      <c r="S220" s="193">
        <v>40</v>
      </c>
      <c r="T220" s="193">
        <v>0</v>
      </c>
      <c r="U220" s="193">
        <v>3</v>
      </c>
      <c r="V220" s="193">
        <v>0</v>
      </c>
      <c r="W220" s="193">
        <v>0</v>
      </c>
      <c r="X220" s="193">
        <v>0</v>
      </c>
      <c r="Y220" s="193">
        <v>1</v>
      </c>
      <c r="Z220" s="193">
        <v>1</v>
      </c>
      <c r="AA220" s="193">
        <v>1</v>
      </c>
      <c r="AB220" s="193">
        <v>0</v>
      </c>
      <c r="AC220" s="332">
        <v>1</v>
      </c>
      <c r="AD220" s="134"/>
      <c r="AE220" s="190">
        <v>146</v>
      </c>
      <c r="AF220" s="191">
        <v>12</v>
      </c>
      <c r="AG220" s="191">
        <v>118</v>
      </c>
      <c r="AH220" s="191">
        <v>1</v>
      </c>
      <c r="AI220" s="191">
        <v>10</v>
      </c>
      <c r="AJ220" s="191">
        <v>0</v>
      </c>
      <c r="AK220" s="191">
        <v>0</v>
      </c>
      <c r="AL220" s="191">
        <v>0</v>
      </c>
      <c r="AM220" s="191">
        <v>1</v>
      </c>
      <c r="AN220" s="191">
        <v>2</v>
      </c>
      <c r="AO220" s="191">
        <v>1</v>
      </c>
      <c r="AP220" s="191">
        <v>0</v>
      </c>
      <c r="AQ220" s="192">
        <v>1</v>
      </c>
      <c r="AR220" s="11"/>
    </row>
    <row r="221" spans="1:44" x14ac:dyDescent="0.25">
      <c r="A221" s="240">
        <v>1</v>
      </c>
      <c r="B221" s="311">
        <v>0.75</v>
      </c>
      <c r="C221" s="190">
        <v>69</v>
      </c>
      <c r="D221" s="331">
        <v>4</v>
      </c>
      <c r="E221" s="193">
        <v>62</v>
      </c>
      <c r="F221" s="193">
        <v>0</v>
      </c>
      <c r="G221" s="193">
        <v>3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48</v>
      </c>
      <c r="R221" s="331">
        <v>7</v>
      </c>
      <c r="S221" s="193">
        <v>36</v>
      </c>
      <c r="T221" s="193">
        <v>0</v>
      </c>
      <c r="U221" s="193">
        <v>2</v>
      </c>
      <c r="V221" s="193">
        <v>0</v>
      </c>
      <c r="W221" s="193">
        <v>0</v>
      </c>
      <c r="X221" s="193">
        <v>0</v>
      </c>
      <c r="Y221" s="193">
        <v>1</v>
      </c>
      <c r="Z221" s="193">
        <v>1</v>
      </c>
      <c r="AA221" s="193">
        <v>1</v>
      </c>
      <c r="AB221" s="193">
        <v>0</v>
      </c>
      <c r="AC221" s="332">
        <v>0</v>
      </c>
      <c r="AD221" s="180"/>
      <c r="AE221" s="190">
        <v>117</v>
      </c>
      <c r="AF221" s="193">
        <v>11</v>
      </c>
      <c r="AG221" s="191">
        <v>98</v>
      </c>
      <c r="AH221" s="191">
        <v>0</v>
      </c>
      <c r="AI221" s="191">
        <v>5</v>
      </c>
      <c r="AJ221" s="191">
        <v>0</v>
      </c>
      <c r="AK221" s="191">
        <v>0</v>
      </c>
      <c r="AL221" s="191">
        <v>0</v>
      </c>
      <c r="AM221" s="191">
        <v>1</v>
      </c>
      <c r="AN221" s="191">
        <v>1</v>
      </c>
      <c r="AO221" s="191">
        <v>1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68</v>
      </c>
      <c r="D222" s="331">
        <v>4</v>
      </c>
      <c r="E222" s="193">
        <v>61</v>
      </c>
      <c r="F222" s="193">
        <v>0</v>
      </c>
      <c r="G222" s="193">
        <v>1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2</v>
      </c>
      <c r="N222" s="193">
        <v>0</v>
      </c>
      <c r="O222" s="332">
        <v>0</v>
      </c>
      <c r="P222" s="180"/>
      <c r="Q222" s="190">
        <v>49</v>
      </c>
      <c r="R222" s="331">
        <v>7</v>
      </c>
      <c r="S222" s="193">
        <v>36</v>
      </c>
      <c r="T222" s="193">
        <v>0</v>
      </c>
      <c r="U222" s="193">
        <v>5</v>
      </c>
      <c r="V222" s="193">
        <v>0</v>
      </c>
      <c r="W222" s="193">
        <v>1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117</v>
      </c>
      <c r="AF222" s="191">
        <v>11</v>
      </c>
      <c r="AG222" s="191">
        <v>97</v>
      </c>
      <c r="AH222" s="191">
        <v>0</v>
      </c>
      <c r="AI222" s="191">
        <v>6</v>
      </c>
      <c r="AJ222" s="191">
        <v>0</v>
      </c>
      <c r="AK222" s="191">
        <v>1</v>
      </c>
      <c r="AL222" s="191">
        <v>0</v>
      </c>
      <c r="AM222" s="191">
        <v>0</v>
      </c>
      <c r="AN222" s="191">
        <v>0</v>
      </c>
      <c r="AO222" s="191">
        <v>2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64</v>
      </c>
      <c r="D223" s="331">
        <v>2</v>
      </c>
      <c r="E223" s="193">
        <v>56</v>
      </c>
      <c r="F223" s="193">
        <v>0</v>
      </c>
      <c r="G223" s="193">
        <v>4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2</v>
      </c>
      <c r="N223" s="193">
        <v>0</v>
      </c>
      <c r="O223" s="332">
        <v>0</v>
      </c>
      <c r="P223" s="180"/>
      <c r="Q223" s="190">
        <v>48</v>
      </c>
      <c r="R223" s="331">
        <v>3</v>
      </c>
      <c r="S223" s="193">
        <v>43</v>
      </c>
      <c r="T223" s="193">
        <v>0</v>
      </c>
      <c r="U223" s="193">
        <v>1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1</v>
      </c>
      <c r="AB223" s="193">
        <v>0</v>
      </c>
      <c r="AC223" s="332">
        <v>0</v>
      </c>
      <c r="AD223" s="180"/>
      <c r="AE223" s="190">
        <v>112</v>
      </c>
      <c r="AF223" s="191">
        <v>5</v>
      </c>
      <c r="AG223" s="191">
        <v>99</v>
      </c>
      <c r="AH223" s="191">
        <v>0</v>
      </c>
      <c r="AI223" s="191">
        <v>5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3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63</v>
      </c>
      <c r="D224" s="331">
        <v>4</v>
      </c>
      <c r="E224" s="193">
        <v>57</v>
      </c>
      <c r="F224" s="193">
        <v>0</v>
      </c>
      <c r="G224" s="193">
        <v>2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46</v>
      </c>
      <c r="R224" s="331">
        <v>0</v>
      </c>
      <c r="S224" s="193">
        <v>39</v>
      </c>
      <c r="T224" s="193">
        <v>0</v>
      </c>
      <c r="U224" s="193">
        <v>4</v>
      </c>
      <c r="V224" s="193">
        <v>0</v>
      </c>
      <c r="W224" s="193">
        <v>0</v>
      </c>
      <c r="X224" s="193">
        <v>0</v>
      </c>
      <c r="Y224" s="193">
        <v>0</v>
      </c>
      <c r="Z224" s="193">
        <v>1</v>
      </c>
      <c r="AA224" s="193">
        <v>2</v>
      </c>
      <c r="AB224" s="193">
        <v>0</v>
      </c>
      <c r="AC224" s="332">
        <v>0</v>
      </c>
      <c r="AD224" s="180"/>
      <c r="AE224" s="190">
        <v>109</v>
      </c>
      <c r="AF224" s="191">
        <v>4</v>
      </c>
      <c r="AG224" s="191">
        <v>96</v>
      </c>
      <c r="AH224" s="191">
        <v>0</v>
      </c>
      <c r="AI224" s="191">
        <v>6</v>
      </c>
      <c r="AJ224" s="191">
        <v>0</v>
      </c>
      <c r="AK224" s="191">
        <v>0</v>
      </c>
      <c r="AL224" s="191">
        <v>0</v>
      </c>
      <c r="AM224" s="191">
        <v>0</v>
      </c>
      <c r="AN224" s="191">
        <v>1</v>
      </c>
      <c r="AO224" s="191">
        <v>2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66</v>
      </c>
      <c r="D225" s="331">
        <v>3</v>
      </c>
      <c r="E225" s="193">
        <v>58</v>
      </c>
      <c r="F225" s="193">
        <v>0</v>
      </c>
      <c r="G225" s="193">
        <v>4</v>
      </c>
      <c r="H225" s="193">
        <v>0</v>
      </c>
      <c r="I225" s="193">
        <v>1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44</v>
      </c>
      <c r="R225" s="331">
        <v>3</v>
      </c>
      <c r="S225" s="193">
        <v>36</v>
      </c>
      <c r="T225" s="193">
        <v>0</v>
      </c>
      <c r="U225" s="193">
        <v>3</v>
      </c>
      <c r="V225" s="193">
        <v>1</v>
      </c>
      <c r="W225" s="193">
        <v>1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110</v>
      </c>
      <c r="AF225" s="191">
        <v>6</v>
      </c>
      <c r="AG225" s="191">
        <v>94</v>
      </c>
      <c r="AH225" s="191">
        <v>0</v>
      </c>
      <c r="AI225" s="191">
        <v>7</v>
      </c>
      <c r="AJ225" s="191">
        <v>1</v>
      </c>
      <c r="AK225" s="191">
        <v>2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49</v>
      </c>
      <c r="D226" s="331">
        <v>1</v>
      </c>
      <c r="E226" s="193">
        <v>41</v>
      </c>
      <c r="F226" s="193">
        <v>0</v>
      </c>
      <c r="G226" s="193">
        <v>5</v>
      </c>
      <c r="H226" s="193">
        <v>0</v>
      </c>
      <c r="I226" s="193">
        <v>0</v>
      </c>
      <c r="J226" s="193">
        <v>0</v>
      </c>
      <c r="K226" s="193">
        <v>0</v>
      </c>
      <c r="L226" s="193">
        <v>1</v>
      </c>
      <c r="M226" s="193">
        <v>1</v>
      </c>
      <c r="N226" s="193">
        <v>0</v>
      </c>
      <c r="O226" s="332">
        <v>0</v>
      </c>
      <c r="P226" s="180"/>
      <c r="Q226" s="190">
        <v>38</v>
      </c>
      <c r="R226" s="331">
        <v>2</v>
      </c>
      <c r="S226" s="193">
        <v>33</v>
      </c>
      <c r="T226" s="193">
        <v>0</v>
      </c>
      <c r="U226" s="193">
        <v>2</v>
      </c>
      <c r="V226" s="193">
        <v>0</v>
      </c>
      <c r="W226" s="193">
        <v>0</v>
      </c>
      <c r="X226" s="193">
        <v>0</v>
      </c>
      <c r="Y226" s="193">
        <v>0</v>
      </c>
      <c r="Z226" s="193">
        <v>1</v>
      </c>
      <c r="AA226" s="193">
        <v>0</v>
      </c>
      <c r="AB226" s="193">
        <v>0</v>
      </c>
      <c r="AC226" s="332">
        <v>0</v>
      </c>
      <c r="AD226" s="180"/>
      <c r="AE226" s="190">
        <v>87</v>
      </c>
      <c r="AF226" s="191">
        <v>3</v>
      </c>
      <c r="AG226" s="191">
        <v>74</v>
      </c>
      <c r="AH226" s="191">
        <v>0</v>
      </c>
      <c r="AI226" s="191">
        <v>7</v>
      </c>
      <c r="AJ226" s="191">
        <v>0</v>
      </c>
      <c r="AK226" s="191">
        <v>0</v>
      </c>
      <c r="AL226" s="191">
        <v>0</v>
      </c>
      <c r="AM226" s="191">
        <v>0</v>
      </c>
      <c r="AN226" s="191">
        <v>2</v>
      </c>
      <c r="AO226" s="191">
        <v>1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36</v>
      </c>
      <c r="D227" s="331">
        <v>1</v>
      </c>
      <c r="E227" s="193">
        <v>31</v>
      </c>
      <c r="F227" s="193">
        <v>0</v>
      </c>
      <c r="G227" s="193">
        <v>3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1</v>
      </c>
      <c r="N227" s="193">
        <v>0</v>
      </c>
      <c r="O227" s="332">
        <v>0</v>
      </c>
      <c r="P227" s="180"/>
      <c r="Q227" s="190">
        <v>32</v>
      </c>
      <c r="R227" s="331">
        <v>2</v>
      </c>
      <c r="S227" s="193">
        <v>27</v>
      </c>
      <c r="T227" s="193">
        <v>0</v>
      </c>
      <c r="U227" s="193">
        <v>1</v>
      </c>
      <c r="V227" s="193">
        <v>0</v>
      </c>
      <c r="W227" s="193">
        <v>0</v>
      </c>
      <c r="X227" s="193">
        <v>0</v>
      </c>
      <c r="Y227" s="193">
        <v>0</v>
      </c>
      <c r="Z227" s="193">
        <v>2</v>
      </c>
      <c r="AA227" s="193">
        <v>0</v>
      </c>
      <c r="AB227" s="193">
        <v>0</v>
      </c>
      <c r="AC227" s="332">
        <v>0</v>
      </c>
      <c r="AD227" s="180"/>
      <c r="AE227" s="190">
        <v>68</v>
      </c>
      <c r="AF227" s="191">
        <v>3</v>
      </c>
      <c r="AG227" s="191">
        <v>58</v>
      </c>
      <c r="AH227" s="191">
        <v>0</v>
      </c>
      <c r="AI227" s="191">
        <v>4</v>
      </c>
      <c r="AJ227" s="191">
        <v>0</v>
      </c>
      <c r="AK227" s="191">
        <v>0</v>
      </c>
      <c r="AL227" s="191">
        <v>0</v>
      </c>
      <c r="AM227" s="191">
        <v>0</v>
      </c>
      <c r="AN227" s="191">
        <v>2</v>
      </c>
      <c r="AO227" s="191">
        <v>1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35</v>
      </c>
      <c r="D228" s="331">
        <v>1</v>
      </c>
      <c r="E228" s="193">
        <v>31</v>
      </c>
      <c r="F228" s="193">
        <v>0</v>
      </c>
      <c r="G228" s="193">
        <v>2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1</v>
      </c>
      <c r="N228" s="193">
        <v>0</v>
      </c>
      <c r="O228" s="332">
        <v>0</v>
      </c>
      <c r="P228" s="180"/>
      <c r="Q228" s="190">
        <v>28</v>
      </c>
      <c r="R228" s="331">
        <v>2</v>
      </c>
      <c r="S228" s="193">
        <v>24</v>
      </c>
      <c r="T228" s="193">
        <v>0</v>
      </c>
      <c r="U228" s="193">
        <v>0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2</v>
      </c>
      <c r="AB228" s="193">
        <v>0</v>
      </c>
      <c r="AC228" s="332">
        <v>0</v>
      </c>
      <c r="AD228" s="180"/>
      <c r="AE228" s="190">
        <v>63</v>
      </c>
      <c r="AF228" s="191">
        <v>3</v>
      </c>
      <c r="AG228" s="191">
        <v>55</v>
      </c>
      <c r="AH228" s="191">
        <v>0</v>
      </c>
      <c r="AI228" s="191">
        <v>2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3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32</v>
      </c>
      <c r="D229" s="331">
        <v>0</v>
      </c>
      <c r="E229" s="193">
        <v>31</v>
      </c>
      <c r="F229" s="193">
        <v>0</v>
      </c>
      <c r="G229" s="193">
        <v>1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25</v>
      </c>
      <c r="R229" s="331">
        <v>0</v>
      </c>
      <c r="S229" s="193">
        <v>21</v>
      </c>
      <c r="T229" s="193">
        <v>0</v>
      </c>
      <c r="U229" s="193">
        <v>3</v>
      </c>
      <c r="V229" s="193">
        <v>0</v>
      </c>
      <c r="W229" s="193">
        <v>0</v>
      </c>
      <c r="X229" s="193">
        <v>0</v>
      </c>
      <c r="Y229" s="193">
        <v>0</v>
      </c>
      <c r="Z229" s="193">
        <v>1</v>
      </c>
      <c r="AA229" s="193">
        <v>0</v>
      </c>
      <c r="AB229" s="193">
        <v>0</v>
      </c>
      <c r="AC229" s="332">
        <v>0</v>
      </c>
      <c r="AD229" s="180"/>
      <c r="AE229" s="190">
        <v>57</v>
      </c>
      <c r="AF229" s="191">
        <v>0</v>
      </c>
      <c r="AG229" s="191">
        <v>52</v>
      </c>
      <c r="AH229" s="191">
        <v>0</v>
      </c>
      <c r="AI229" s="191">
        <v>4</v>
      </c>
      <c r="AJ229" s="191">
        <v>0</v>
      </c>
      <c r="AK229" s="191">
        <v>0</v>
      </c>
      <c r="AL229" s="191">
        <v>0</v>
      </c>
      <c r="AM229" s="191">
        <v>0</v>
      </c>
      <c r="AN229" s="191">
        <v>1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31</v>
      </c>
      <c r="D230" s="331">
        <v>0</v>
      </c>
      <c r="E230" s="193">
        <v>27</v>
      </c>
      <c r="F230" s="193">
        <v>0</v>
      </c>
      <c r="G230" s="193">
        <v>2</v>
      </c>
      <c r="H230" s="193">
        <v>0</v>
      </c>
      <c r="I230" s="193">
        <v>0</v>
      </c>
      <c r="J230" s="193">
        <v>0</v>
      </c>
      <c r="K230" s="193">
        <v>1</v>
      </c>
      <c r="L230" s="193">
        <v>0</v>
      </c>
      <c r="M230" s="193">
        <v>1</v>
      </c>
      <c r="N230" s="193">
        <v>0</v>
      </c>
      <c r="O230" s="332">
        <v>0</v>
      </c>
      <c r="P230" s="180"/>
      <c r="Q230" s="190">
        <v>35</v>
      </c>
      <c r="R230" s="331">
        <v>1</v>
      </c>
      <c r="S230" s="193">
        <v>31</v>
      </c>
      <c r="T230" s="193">
        <v>0</v>
      </c>
      <c r="U230" s="193">
        <v>2</v>
      </c>
      <c r="V230" s="193">
        <v>0</v>
      </c>
      <c r="W230" s="193">
        <v>0</v>
      </c>
      <c r="X230" s="193">
        <v>0</v>
      </c>
      <c r="Y230" s="193">
        <v>0</v>
      </c>
      <c r="Z230" s="193">
        <v>1</v>
      </c>
      <c r="AA230" s="193">
        <v>0</v>
      </c>
      <c r="AB230" s="193">
        <v>0</v>
      </c>
      <c r="AC230" s="332">
        <v>0</v>
      </c>
      <c r="AD230" s="180"/>
      <c r="AE230" s="190">
        <v>66</v>
      </c>
      <c r="AF230" s="191">
        <v>1</v>
      </c>
      <c r="AG230" s="191">
        <v>58</v>
      </c>
      <c r="AH230" s="191">
        <v>0</v>
      </c>
      <c r="AI230" s="191">
        <v>4</v>
      </c>
      <c r="AJ230" s="191">
        <v>0</v>
      </c>
      <c r="AK230" s="191">
        <v>0</v>
      </c>
      <c r="AL230" s="191">
        <v>0</v>
      </c>
      <c r="AM230" s="191">
        <v>1</v>
      </c>
      <c r="AN230" s="191">
        <v>1</v>
      </c>
      <c r="AO230" s="191">
        <v>1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23</v>
      </c>
      <c r="D231" s="331">
        <v>1</v>
      </c>
      <c r="E231" s="193">
        <v>19</v>
      </c>
      <c r="F231" s="193">
        <v>0</v>
      </c>
      <c r="G231" s="193">
        <v>2</v>
      </c>
      <c r="H231" s="193">
        <v>0</v>
      </c>
      <c r="I231" s="193">
        <v>0</v>
      </c>
      <c r="J231" s="193">
        <v>0</v>
      </c>
      <c r="K231" s="193">
        <v>1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20</v>
      </c>
      <c r="R231" s="331">
        <v>1</v>
      </c>
      <c r="S231" s="193">
        <v>16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1</v>
      </c>
      <c r="Z231" s="193">
        <v>0</v>
      </c>
      <c r="AA231" s="193">
        <v>2</v>
      </c>
      <c r="AB231" s="193">
        <v>0</v>
      </c>
      <c r="AC231" s="332">
        <v>0</v>
      </c>
      <c r="AD231" s="180"/>
      <c r="AE231" s="190">
        <v>43</v>
      </c>
      <c r="AF231" s="191">
        <v>2</v>
      </c>
      <c r="AG231" s="191">
        <v>35</v>
      </c>
      <c r="AH231" s="191">
        <v>0</v>
      </c>
      <c r="AI231" s="191">
        <v>2</v>
      </c>
      <c r="AJ231" s="191">
        <v>0</v>
      </c>
      <c r="AK231" s="191">
        <v>0</v>
      </c>
      <c r="AL231" s="191">
        <v>0</v>
      </c>
      <c r="AM231" s="191">
        <v>2</v>
      </c>
      <c r="AN231" s="191">
        <v>0</v>
      </c>
      <c r="AO231" s="191">
        <v>2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30</v>
      </c>
      <c r="D232" s="331">
        <v>1</v>
      </c>
      <c r="E232" s="193">
        <v>27</v>
      </c>
      <c r="F232" s="193">
        <v>0</v>
      </c>
      <c r="G232" s="193">
        <v>2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27</v>
      </c>
      <c r="R232" s="331">
        <v>2</v>
      </c>
      <c r="S232" s="193">
        <v>19</v>
      </c>
      <c r="T232" s="193">
        <v>0</v>
      </c>
      <c r="U232" s="193">
        <v>2</v>
      </c>
      <c r="V232" s="193">
        <v>0</v>
      </c>
      <c r="W232" s="193">
        <v>0</v>
      </c>
      <c r="X232" s="193">
        <v>0</v>
      </c>
      <c r="Y232" s="193">
        <v>0</v>
      </c>
      <c r="Z232" s="193">
        <v>2</v>
      </c>
      <c r="AA232" s="193">
        <v>2</v>
      </c>
      <c r="AB232" s="193">
        <v>0</v>
      </c>
      <c r="AC232" s="332">
        <v>0</v>
      </c>
      <c r="AD232" s="180"/>
      <c r="AE232" s="190">
        <v>57</v>
      </c>
      <c r="AF232" s="191">
        <v>3</v>
      </c>
      <c r="AG232" s="191">
        <v>46</v>
      </c>
      <c r="AH232" s="191">
        <v>0</v>
      </c>
      <c r="AI232" s="191">
        <v>4</v>
      </c>
      <c r="AJ232" s="191">
        <v>0</v>
      </c>
      <c r="AK232" s="191">
        <v>0</v>
      </c>
      <c r="AL232" s="191">
        <v>0</v>
      </c>
      <c r="AM232" s="191">
        <v>0</v>
      </c>
      <c r="AN232" s="191">
        <v>2</v>
      </c>
      <c r="AO232" s="191">
        <v>2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20</v>
      </c>
      <c r="D233" s="331">
        <v>0</v>
      </c>
      <c r="E233" s="193">
        <v>17</v>
      </c>
      <c r="F233" s="193">
        <v>0</v>
      </c>
      <c r="G233" s="193">
        <v>2</v>
      </c>
      <c r="H233" s="193">
        <v>0</v>
      </c>
      <c r="I233" s="193">
        <v>0</v>
      </c>
      <c r="J233" s="193">
        <v>0</v>
      </c>
      <c r="K233" s="193">
        <v>0</v>
      </c>
      <c r="L233" s="193">
        <v>1</v>
      </c>
      <c r="M233" s="193">
        <v>0</v>
      </c>
      <c r="N233" s="193">
        <v>0</v>
      </c>
      <c r="O233" s="332">
        <v>0</v>
      </c>
      <c r="P233" s="180"/>
      <c r="Q233" s="190">
        <v>22</v>
      </c>
      <c r="R233" s="331">
        <v>1</v>
      </c>
      <c r="S233" s="193">
        <v>18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1</v>
      </c>
      <c r="Z233" s="193">
        <v>0</v>
      </c>
      <c r="AA233" s="193">
        <v>1</v>
      </c>
      <c r="AB233" s="193">
        <v>0</v>
      </c>
      <c r="AC233" s="332">
        <v>1</v>
      </c>
      <c r="AD233" s="180"/>
      <c r="AE233" s="190">
        <v>42</v>
      </c>
      <c r="AF233" s="191">
        <v>1</v>
      </c>
      <c r="AG233" s="191">
        <v>35</v>
      </c>
      <c r="AH233" s="191">
        <v>0</v>
      </c>
      <c r="AI233" s="191">
        <v>2</v>
      </c>
      <c r="AJ233" s="191">
        <v>0</v>
      </c>
      <c r="AK233" s="191">
        <v>0</v>
      </c>
      <c r="AL233" s="191">
        <v>0</v>
      </c>
      <c r="AM233" s="191">
        <v>1</v>
      </c>
      <c r="AN233" s="191">
        <v>1</v>
      </c>
      <c r="AO233" s="191">
        <v>1</v>
      </c>
      <c r="AP233" s="191">
        <v>0</v>
      </c>
      <c r="AQ233" s="192">
        <v>1</v>
      </c>
      <c r="AR233" s="11"/>
    </row>
    <row r="234" spans="1:44" x14ac:dyDescent="0.25">
      <c r="A234" s="240">
        <v>1</v>
      </c>
      <c r="B234" s="311">
        <v>0.88541700000000001</v>
      </c>
      <c r="C234" s="190">
        <v>23</v>
      </c>
      <c r="D234" s="331">
        <v>1</v>
      </c>
      <c r="E234" s="193">
        <v>21</v>
      </c>
      <c r="F234" s="193">
        <v>1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22</v>
      </c>
      <c r="R234" s="331">
        <v>1</v>
      </c>
      <c r="S234" s="193">
        <v>17</v>
      </c>
      <c r="T234" s="193">
        <v>0</v>
      </c>
      <c r="U234" s="193">
        <v>2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2</v>
      </c>
      <c r="AB234" s="193">
        <v>0</v>
      </c>
      <c r="AC234" s="332">
        <v>0</v>
      </c>
      <c r="AD234" s="180"/>
      <c r="AE234" s="190">
        <v>45</v>
      </c>
      <c r="AF234" s="191">
        <v>2</v>
      </c>
      <c r="AG234" s="191">
        <v>38</v>
      </c>
      <c r="AH234" s="191">
        <v>1</v>
      </c>
      <c r="AI234" s="191">
        <v>2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2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12</v>
      </c>
      <c r="D235" s="331">
        <v>0</v>
      </c>
      <c r="E235" s="193">
        <v>10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2</v>
      </c>
      <c r="N235" s="193">
        <v>0</v>
      </c>
      <c r="O235" s="332">
        <v>0</v>
      </c>
      <c r="P235" s="180"/>
      <c r="Q235" s="190">
        <v>28</v>
      </c>
      <c r="R235" s="331">
        <v>0</v>
      </c>
      <c r="S235" s="193">
        <v>26</v>
      </c>
      <c r="T235" s="193">
        <v>1</v>
      </c>
      <c r="U235" s="193">
        <v>1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40</v>
      </c>
      <c r="AF235" s="191">
        <v>0</v>
      </c>
      <c r="AG235" s="191">
        <v>36</v>
      </c>
      <c r="AH235" s="191">
        <v>1</v>
      </c>
      <c r="AI235" s="191">
        <v>1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2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24</v>
      </c>
      <c r="D236" s="331">
        <v>1</v>
      </c>
      <c r="E236" s="193">
        <v>21</v>
      </c>
      <c r="F236" s="193">
        <v>0</v>
      </c>
      <c r="G236" s="193">
        <v>2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19</v>
      </c>
      <c r="R236" s="331">
        <v>2</v>
      </c>
      <c r="S236" s="193">
        <v>16</v>
      </c>
      <c r="T236" s="193">
        <v>0</v>
      </c>
      <c r="U236" s="193">
        <v>1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43</v>
      </c>
      <c r="AF236" s="191">
        <v>3</v>
      </c>
      <c r="AG236" s="191">
        <v>37</v>
      </c>
      <c r="AH236" s="191">
        <v>0</v>
      </c>
      <c r="AI236" s="191">
        <v>3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22</v>
      </c>
      <c r="D237" s="331">
        <v>0</v>
      </c>
      <c r="E237" s="193">
        <v>18</v>
      </c>
      <c r="F237" s="193">
        <v>0</v>
      </c>
      <c r="G237" s="193">
        <v>1</v>
      </c>
      <c r="H237" s="193">
        <v>0</v>
      </c>
      <c r="I237" s="193">
        <v>1</v>
      </c>
      <c r="J237" s="193">
        <v>0</v>
      </c>
      <c r="K237" s="193">
        <v>0</v>
      </c>
      <c r="L237" s="193">
        <v>2</v>
      </c>
      <c r="M237" s="193">
        <v>0</v>
      </c>
      <c r="N237" s="193">
        <v>0</v>
      </c>
      <c r="O237" s="332">
        <v>0</v>
      </c>
      <c r="P237" s="180"/>
      <c r="Q237" s="190">
        <v>14</v>
      </c>
      <c r="R237" s="331">
        <v>1</v>
      </c>
      <c r="S237" s="193">
        <v>10</v>
      </c>
      <c r="T237" s="193">
        <v>0</v>
      </c>
      <c r="U237" s="193">
        <v>2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1</v>
      </c>
      <c r="AB237" s="193">
        <v>0</v>
      </c>
      <c r="AC237" s="332">
        <v>0</v>
      </c>
      <c r="AD237" s="180"/>
      <c r="AE237" s="190">
        <v>36</v>
      </c>
      <c r="AF237" s="191">
        <v>1</v>
      </c>
      <c r="AG237" s="191">
        <v>28</v>
      </c>
      <c r="AH237" s="191">
        <v>0</v>
      </c>
      <c r="AI237" s="191">
        <v>3</v>
      </c>
      <c r="AJ237" s="191">
        <v>0</v>
      </c>
      <c r="AK237" s="191">
        <v>1</v>
      </c>
      <c r="AL237" s="191">
        <v>0</v>
      </c>
      <c r="AM237" s="191">
        <v>0</v>
      </c>
      <c r="AN237" s="191">
        <v>2</v>
      </c>
      <c r="AO237" s="191">
        <v>1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12</v>
      </c>
      <c r="D238" s="331">
        <v>1</v>
      </c>
      <c r="E238" s="193">
        <v>9</v>
      </c>
      <c r="F238" s="193">
        <v>0</v>
      </c>
      <c r="G238" s="193">
        <v>2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13</v>
      </c>
      <c r="R238" s="331">
        <v>0</v>
      </c>
      <c r="S238" s="193">
        <v>11</v>
      </c>
      <c r="T238" s="193">
        <v>0</v>
      </c>
      <c r="U238" s="193">
        <v>2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25</v>
      </c>
      <c r="AF238" s="191">
        <v>1</v>
      </c>
      <c r="AG238" s="191">
        <v>20</v>
      </c>
      <c r="AH238" s="191">
        <v>0</v>
      </c>
      <c r="AI238" s="191">
        <v>4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8</v>
      </c>
      <c r="D239" s="331">
        <v>0</v>
      </c>
      <c r="E239" s="193">
        <v>7</v>
      </c>
      <c r="F239" s="193">
        <v>0</v>
      </c>
      <c r="G239" s="193">
        <v>1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11</v>
      </c>
      <c r="R239" s="331">
        <v>1</v>
      </c>
      <c r="S239" s="193">
        <v>8</v>
      </c>
      <c r="T239" s="193">
        <v>0</v>
      </c>
      <c r="U239" s="193">
        <v>1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1</v>
      </c>
      <c r="AB239" s="193">
        <v>0</v>
      </c>
      <c r="AC239" s="332">
        <v>0</v>
      </c>
      <c r="AD239" s="180"/>
      <c r="AE239" s="190">
        <v>19</v>
      </c>
      <c r="AF239" s="191">
        <v>1</v>
      </c>
      <c r="AG239" s="191">
        <v>15</v>
      </c>
      <c r="AH239" s="191">
        <v>0</v>
      </c>
      <c r="AI239" s="191">
        <v>2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1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7</v>
      </c>
      <c r="D240" s="331">
        <v>1</v>
      </c>
      <c r="E240" s="193">
        <v>3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1</v>
      </c>
      <c r="L240" s="193">
        <v>0</v>
      </c>
      <c r="M240" s="193">
        <v>2</v>
      </c>
      <c r="N240" s="193">
        <v>0</v>
      </c>
      <c r="O240" s="332">
        <v>0</v>
      </c>
      <c r="P240" s="180"/>
      <c r="Q240" s="190">
        <v>8</v>
      </c>
      <c r="R240" s="331">
        <v>0</v>
      </c>
      <c r="S240" s="193">
        <v>3</v>
      </c>
      <c r="T240" s="193">
        <v>0</v>
      </c>
      <c r="U240" s="193">
        <v>2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3</v>
      </c>
      <c r="AB240" s="193">
        <v>0</v>
      </c>
      <c r="AC240" s="332">
        <v>0</v>
      </c>
      <c r="AD240" s="180"/>
      <c r="AE240" s="190">
        <v>15</v>
      </c>
      <c r="AF240" s="191">
        <v>1</v>
      </c>
      <c r="AG240" s="191">
        <v>6</v>
      </c>
      <c r="AH240" s="191">
        <v>0</v>
      </c>
      <c r="AI240" s="191">
        <v>2</v>
      </c>
      <c r="AJ240" s="191">
        <v>0</v>
      </c>
      <c r="AK240" s="191">
        <v>0</v>
      </c>
      <c r="AL240" s="191">
        <v>0</v>
      </c>
      <c r="AM240" s="191">
        <v>1</v>
      </c>
      <c r="AN240" s="191">
        <v>0</v>
      </c>
      <c r="AO240" s="191">
        <v>5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15</v>
      </c>
      <c r="D241" s="331">
        <v>0</v>
      </c>
      <c r="E241" s="193">
        <v>13</v>
      </c>
      <c r="F241" s="193">
        <v>0</v>
      </c>
      <c r="G241" s="193">
        <v>1</v>
      </c>
      <c r="H241" s="193">
        <v>0</v>
      </c>
      <c r="I241" s="193">
        <v>0</v>
      </c>
      <c r="J241" s="193">
        <v>0</v>
      </c>
      <c r="K241" s="193">
        <v>0</v>
      </c>
      <c r="L241" s="193">
        <v>1</v>
      </c>
      <c r="M241" s="193">
        <v>0</v>
      </c>
      <c r="N241" s="193">
        <v>0</v>
      </c>
      <c r="O241" s="332">
        <v>0</v>
      </c>
      <c r="P241" s="180"/>
      <c r="Q241" s="190">
        <v>11</v>
      </c>
      <c r="R241" s="331">
        <v>0</v>
      </c>
      <c r="S241" s="193">
        <v>10</v>
      </c>
      <c r="T241" s="193">
        <v>0</v>
      </c>
      <c r="U241" s="193">
        <v>1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26</v>
      </c>
      <c r="AF241" s="191">
        <v>0</v>
      </c>
      <c r="AG241" s="191">
        <v>23</v>
      </c>
      <c r="AH241" s="191">
        <v>0</v>
      </c>
      <c r="AI241" s="191">
        <v>2</v>
      </c>
      <c r="AJ241" s="191">
        <v>0</v>
      </c>
      <c r="AK241" s="191">
        <v>0</v>
      </c>
      <c r="AL241" s="191">
        <v>0</v>
      </c>
      <c r="AM241" s="191">
        <v>0</v>
      </c>
      <c r="AN241" s="191">
        <v>1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12</v>
      </c>
      <c r="D242" s="331">
        <v>0</v>
      </c>
      <c r="E242" s="193">
        <v>8</v>
      </c>
      <c r="F242" s="193">
        <v>0</v>
      </c>
      <c r="G242" s="193">
        <v>2</v>
      </c>
      <c r="H242" s="193">
        <v>0</v>
      </c>
      <c r="I242" s="193">
        <v>1</v>
      </c>
      <c r="J242" s="193">
        <v>0</v>
      </c>
      <c r="K242" s="193">
        <v>0</v>
      </c>
      <c r="L242" s="193">
        <v>0</v>
      </c>
      <c r="M242" s="193">
        <v>1</v>
      </c>
      <c r="N242" s="193">
        <v>0</v>
      </c>
      <c r="O242" s="332">
        <v>0</v>
      </c>
      <c r="P242" s="180"/>
      <c r="Q242" s="190">
        <v>9</v>
      </c>
      <c r="R242" s="331">
        <v>1</v>
      </c>
      <c r="S242" s="193">
        <v>6</v>
      </c>
      <c r="T242" s="193">
        <v>0</v>
      </c>
      <c r="U242" s="193">
        <v>1</v>
      </c>
      <c r="V242" s="193">
        <v>0</v>
      </c>
      <c r="W242" s="193">
        <v>0</v>
      </c>
      <c r="X242" s="193">
        <v>0</v>
      </c>
      <c r="Y242" s="193">
        <v>1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21</v>
      </c>
      <c r="AF242" s="191">
        <v>1</v>
      </c>
      <c r="AG242" s="191">
        <v>14</v>
      </c>
      <c r="AH242" s="191">
        <v>0</v>
      </c>
      <c r="AI242" s="191">
        <v>3</v>
      </c>
      <c r="AJ242" s="191">
        <v>0</v>
      </c>
      <c r="AK242" s="191">
        <v>1</v>
      </c>
      <c r="AL242" s="191">
        <v>0</v>
      </c>
      <c r="AM242" s="191">
        <v>1</v>
      </c>
      <c r="AN242" s="191">
        <v>0</v>
      </c>
      <c r="AO242" s="191">
        <v>1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7</v>
      </c>
      <c r="D243" s="331">
        <v>0</v>
      </c>
      <c r="E243" s="193">
        <v>6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1</v>
      </c>
      <c r="M243" s="193">
        <v>0</v>
      </c>
      <c r="N243" s="193">
        <v>0</v>
      </c>
      <c r="O243" s="332">
        <v>0</v>
      </c>
      <c r="P243" s="180"/>
      <c r="Q243" s="190">
        <v>7</v>
      </c>
      <c r="R243" s="331">
        <v>0</v>
      </c>
      <c r="S243" s="193">
        <v>5</v>
      </c>
      <c r="T243" s="193">
        <v>0</v>
      </c>
      <c r="U243" s="193">
        <v>1</v>
      </c>
      <c r="V243" s="193">
        <v>0</v>
      </c>
      <c r="W243" s="193">
        <v>0</v>
      </c>
      <c r="X243" s="193">
        <v>0</v>
      </c>
      <c r="Y243" s="193">
        <v>0</v>
      </c>
      <c r="Z243" s="193">
        <v>1</v>
      </c>
      <c r="AA243" s="193">
        <v>0</v>
      </c>
      <c r="AB243" s="193">
        <v>0</v>
      </c>
      <c r="AC243" s="332">
        <v>0</v>
      </c>
      <c r="AD243" s="180"/>
      <c r="AE243" s="190">
        <v>14</v>
      </c>
      <c r="AF243" s="191">
        <v>0</v>
      </c>
      <c r="AG243" s="191">
        <v>11</v>
      </c>
      <c r="AH243" s="191">
        <v>0</v>
      </c>
      <c r="AI243" s="191">
        <v>1</v>
      </c>
      <c r="AJ243" s="191">
        <v>0</v>
      </c>
      <c r="AK243" s="191">
        <v>0</v>
      </c>
      <c r="AL243" s="191">
        <v>0</v>
      </c>
      <c r="AM243" s="191">
        <v>0</v>
      </c>
      <c r="AN243" s="191">
        <v>2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6</v>
      </c>
      <c r="D244" s="333">
        <v>0</v>
      </c>
      <c r="E244" s="334">
        <v>4</v>
      </c>
      <c r="F244" s="334">
        <v>0</v>
      </c>
      <c r="G244" s="334">
        <v>1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1</v>
      </c>
      <c r="N244" s="334">
        <v>0</v>
      </c>
      <c r="O244" s="335">
        <v>0</v>
      </c>
      <c r="P244" s="180"/>
      <c r="Q244" s="194">
        <v>3</v>
      </c>
      <c r="R244" s="333">
        <v>0</v>
      </c>
      <c r="S244" s="334">
        <v>3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9</v>
      </c>
      <c r="AF244" s="195">
        <v>0</v>
      </c>
      <c r="AG244" s="195">
        <v>7</v>
      </c>
      <c r="AH244" s="195">
        <v>0</v>
      </c>
      <c r="AI244" s="195">
        <v>1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1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4376</v>
      </c>
      <c r="D245" s="424">
        <v>96</v>
      </c>
      <c r="E245" s="424">
        <v>3749</v>
      </c>
      <c r="F245" s="424">
        <v>25</v>
      </c>
      <c r="G245" s="424">
        <v>306</v>
      </c>
      <c r="H245" s="424">
        <v>46</v>
      </c>
      <c r="I245" s="424">
        <v>36</v>
      </c>
      <c r="J245" s="424">
        <v>2</v>
      </c>
      <c r="K245" s="424">
        <v>12</v>
      </c>
      <c r="L245" s="424">
        <v>47</v>
      </c>
      <c r="M245" s="424">
        <v>56</v>
      </c>
      <c r="N245" s="424">
        <v>1</v>
      </c>
      <c r="O245" s="425">
        <v>0</v>
      </c>
      <c r="P245" s="185"/>
      <c r="Q245" s="426">
        <v>2927</v>
      </c>
      <c r="R245" s="424">
        <v>140</v>
      </c>
      <c r="S245" s="424">
        <v>2355</v>
      </c>
      <c r="T245" s="424">
        <v>12</v>
      </c>
      <c r="U245" s="424">
        <v>240</v>
      </c>
      <c r="V245" s="424">
        <v>51</v>
      </c>
      <c r="W245" s="424">
        <v>26</v>
      </c>
      <c r="X245" s="424">
        <v>4</v>
      </c>
      <c r="Y245" s="424">
        <v>14</v>
      </c>
      <c r="Z245" s="424">
        <v>40</v>
      </c>
      <c r="AA245" s="424">
        <v>42</v>
      </c>
      <c r="AB245" s="424">
        <v>1</v>
      </c>
      <c r="AC245" s="425">
        <v>2</v>
      </c>
      <c r="AD245" s="185"/>
      <c r="AE245" s="426">
        <v>7303</v>
      </c>
      <c r="AF245" s="424">
        <v>236</v>
      </c>
      <c r="AG245" s="424">
        <v>6104</v>
      </c>
      <c r="AH245" s="424">
        <v>37</v>
      </c>
      <c r="AI245" s="424">
        <v>546</v>
      </c>
      <c r="AJ245" s="424">
        <v>97</v>
      </c>
      <c r="AK245" s="424">
        <v>62</v>
      </c>
      <c r="AL245" s="424">
        <v>6</v>
      </c>
      <c r="AM245" s="424">
        <v>26</v>
      </c>
      <c r="AN245" s="424">
        <v>87</v>
      </c>
      <c r="AO245" s="424">
        <v>98</v>
      </c>
      <c r="AP245" s="424">
        <v>2</v>
      </c>
      <c r="AQ245" s="425">
        <v>2</v>
      </c>
      <c r="AR245" s="11"/>
    </row>
    <row r="246" spans="1:44" x14ac:dyDescent="0.25">
      <c r="A246" s="240">
        <v>1</v>
      </c>
      <c r="B246" s="427" t="s">
        <v>36</v>
      </c>
      <c r="C246" s="428">
        <v>4929</v>
      </c>
      <c r="D246" s="429">
        <v>108</v>
      </c>
      <c r="E246" s="429">
        <v>4211</v>
      </c>
      <c r="F246" s="429">
        <v>28</v>
      </c>
      <c r="G246" s="429">
        <v>351</v>
      </c>
      <c r="H246" s="429">
        <v>53</v>
      </c>
      <c r="I246" s="429">
        <v>40</v>
      </c>
      <c r="J246" s="429">
        <v>2</v>
      </c>
      <c r="K246" s="429">
        <v>16</v>
      </c>
      <c r="L246" s="429">
        <v>50</v>
      </c>
      <c r="M246" s="429">
        <v>69</v>
      </c>
      <c r="N246" s="429">
        <v>1</v>
      </c>
      <c r="O246" s="430">
        <v>0</v>
      </c>
      <c r="P246" s="185"/>
      <c r="Q246" s="431">
        <v>3392</v>
      </c>
      <c r="R246" s="429">
        <v>162</v>
      </c>
      <c r="S246" s="429">
        <v>2732</v>
      </c>
      <c r="T246" s="429">
        <v>13</v>
      </c>
      <c r="U246" s="429">
        <v>269</v>
      </c>
      <c r="V246" s="429">
        <v>55</v>
      </c>
      <c r="W246" s="429">
        <v>28</v>
      </c>
      <c r="X246" s="429">
        <v>4</v>
      </c>
      <c r="Y246" s="429">
        <v>18</v>
      </c>
      <c r="Z246" s="429">
        <v>54</v>
      </c>
      <c r="AA246" s="429">
        <v>53</v>
      </c>
      <c r="AB246" s="429">
        <v>1</v>
      </c>
      <c r="AC246" s="430">
        <v>3</v>
      </c>
      <c r="AD246" s="185"/>
      <c r="AE246" s="431">
        <v>8321</v>
      </c>
      <c r="AF246" s="429">
        <v>270</v>
      </c>
      <c r="AG246" s="429">
        <v>6943</v>
      </c>
      <c r="AH246" s="429">
        <v>41</v>
      </c>
      <c r="AI246" s="429">
        <v>620</v>
      </c>
      <c r="AJ246" s="429">
        <v>108</v>
      </c>
      <c r="AK246" s="429">
        <v>68</v>
      </c>
      <c r="AL246" s="429">
        <v>6</v>
      </c>
      <c r="AM246" s="429">
        <v>34</v>
      </c>
      <c r="AN246" s="429">
        <v>104</v>
      </c>
      <c r="AO246" s="429">
        <v>122</v>
      </c>
      <c r="AP246" s="429">
        <v>2</v>
      </c>
      <c r="AQ246" s="430">
        <v>3</v>
      </c>
      <c r="AR246" s="11"/>
    </row>
    <row r="247" spans="1:44" x14ac:dyDescent="0.25">
      <c r="A247" s="240">
        <v>1</v>
      </c>
      <c r="B247" s="432" t="s">
        <v>37</v>
      </c>
      <c r="C247" s="433">
        <v>5018</v>
      </c>
      <c r="D247" s="434">
        <v>110</v>
      </c>
      <c r="E247" s="434">
        <v>4279</v>
      </c>
      <c r="F247" s="434">
        <v>28</v>
      </c>
      <c r="G247" s="434">
        <v>359</v>
      </c>
      <c r="H247" s="434">
        <v>53</v>
      </c>
      <c r="I247" s="434">
        <v>42</v>
      </c>
      <c r="J247" s="434">
        <v>2</v>
      </c>
      <c r="K247" s="434">
        <v>17</v>
      </c>
      <c r="L247" s="434">
        <v>54</v>
      </c>
      <c r="M247" s="434">
        <v>73</v>
      </c>
      <c r="N247" s="434">
        <v>1</v>
      </c>
      <c r="O247" s="435">
        <v>0</v>
      </c>
      <c r="P247" s="185"/>
      <c r="Q247" s="436">
        <v>3468</v>
      </c>
      <c r="R247" s="434">
        <v>165</v>
      </c>
      <c r="S247" s="434">
        <v>2788</v>
      </c>
      <c r="T247" s="434">
        <v>13</v>
      </c>
      <c r="U247" s="434">
        <v>279</v>
      </c>
      <c r="V247" s="434">
        <v>55</v>
      </c>
      <c r="W247" s="434">
        <v>28</v>
      </c>
      <c r="X247" s="434">
        <v>4</v>
      </c>
      <c r="Y247" s="434">
        <v>19</v>
      </c>
      <c r="Z247" s="434">
        <v>55</v>
      </c>
      <c r="AA247" s="434">
        <v>58</v>
      </c>
      <c r="AB247" s="434">
        <v>1</v>
      </c>
      <c r="AC247" s="435">
        <v>3</v>
      </c>
      <c r="AD247" s="185"/>
      <c r="AE247" s="436">
        <v>8486</v>
      </c>
      <c r="AF247" s="434">
        <v>275</v>
      </c>
      <c r="AG247" s="434">
        <v>7067</v>
      </c>
      <c r="AH247" s="434">
        <v>41</v>
      </c>
      <c r="AI247" s="434">
        <v>638</v>
      </c>
      <c r="AJ247" s="434">
        <v>108</v>
      </c>
      <c r="AK247" s="434">
        <v>70</v>
      </c>
      <c r="AL247" s="434">
        <v>6</v>
      </c>
      <c r="AM247" s="434">
        <v>36</v>
      </c>
      <c r="AN247" s="434">
        <v>109</v>
      </c>
      <c r="AO247" s="434">
        <v>131</v>
      </c>
      <c r="AP247" s="434">
        <v>2</v>
      </c>
      <c r="AQ247" s="435">
        <v>3</v>
      </c>
      <c r="AR247" s="11"/>
    </row>
    <row r="248" spans="1:44" x14ac:dyDescent="0.25">
      <c r="A248" s="240">
        <v>1</v>
      </c>
      <c r="B248" s="437" t="s">
        <v>38</v>
      </c>
      <c r="C248" s="438">
        <v>5189</v>
      </c>
      <c r="D248" s="439">
        <v>112</v>
      </c>
      <c r="E248" s="439">
        <v>4403</v>
      </c>
      <c r="F248" s="439">
        <v>28</v>
      </c>
      <c r="G248" s="439">
        <v>372</v>
      </c>
      <c r="H248" s="439">
        <v>62</v>
      </c>
      <c r="I248" s="439">
        <v>45</v>
      </c>
      <c r="J248" s="439">
        <v>2</v>
      </c>
      <c r="K248" s="439">
        <v>19</v>
      </c>
      <c r="L248" s="439">
        <v>61</v>
      </c>
      <c r="M248" s="439">
        <v>84</v>
      </c>
      <c r="N248" s="439">
        <v>1</v>
      </c>
      <c r="O248" s="440">
        <v>0</v>
      </c>
      <c r="P248" s="185"/>
      <c r="Q248" s="441">
        <v>3614</v>
      </c>
      <c r="R248" s="439">
        <v>168</v>
      </c>
      <c r="S248" s="439">
        <v>2890</v>
      </c>
      <c r="T248" s="439">
        <v>13</v>
      </c>
      <c r="U248" s="439">
        <v>296</v>
      </c>
      <c r="V248" s="439">
        <v>57</v>
      </c>
      <c r="W248" s="439">
        <v>29</v>
      </c>
      <c r="X248" s="439">
        <v>4</v>
      </c>
      <c r="Y248" s="439">
        <v>23</v>
      </c>
      <c r="Z248" s="439">
        <v>63</v>
      </c>
      <c r="AA248" s="439">
        <v>66</v>
      </c>
      <c r="AB248" s="439">
        <v>2</v>
      </c>
      <c r="AC248" s="440">
        <v>3</v>
      </c>
      <c r="AD248" s="185"/>
      <c r="AE248" s="441">
        <v>8803</v>
      </c>
      <c r="AF248" s="439">
        <v>280</v>
      </c>
      <c r="AG248" s="439">
        <v>7293</v>
      </c>
      <c r="AH248" s="439">
        <v>41</v>
      </c>
      <c r="AI248" s="439">
        <v>668</v>
      </c>
      <c r="AJ248" s="439">
        <v>119</v>
      </c>
      <c r="AK248" s="439">
        <v>74</v>
      </c>
      <c r="AL248" s="439">
        <v>6</v>
      </c>
      <c r="AM248" s="439">
        <v>42</v>
      </c>
      <c r="AN248" s="439">
        <v>124</v>
      </c>
      <c r="AO248" s="439">
        <v>150</v>
      </c>
      <c r="AP248" s="439">
        <v>3</v>
      </c>
      <c r="AQ248" s="440">
        <v>3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6</v>
      </c>
      <c r="D251" s="329">
        <v>1</v>
      </c>
      <c r="E251" s="187">
        <v>2</v>
      </c>
      <c r="F251" s="187">
        <v>0</v>
      </c>
      <c r="G251" s="187">
        <v>1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2</v>
      </c>
      <c r="N251" s="187">
        <v>0</v>
      </c>
      <c r="O251" s="330">
        <v>0</v>
      </c>
      <c r="P251" s="180"/>
      <c r="Q251" s="186">
        <v>5</v>
      </c>
      <c r="R251" s="329">
        <v>1</v>
      </c>
      <c r="S251" s="187">
        <v>3</v>
      </c>
      <c r="T251" s="187">
        <v>0</v>
      </c>
      <c r="U251" s="187">
        <v>0</v>
      </c>
      <c r="V251" s="187">
        <v>0</v>
      </c>
      <c r="W251" s="187">
        <v>1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11</v>
      </c>
      <c r="AF251" s="187">
        <v>2</v>
      </c>
      <c r="AG251" s="188">
        <v>5</v>
      </c>
      <c r="AH251" s="188">
        <v>0</v>
      </c>
      <c r="AI251" s="188">
        <v>1</v>
      </c>
      <c r="AJ251" s="188">
        <v>0</v>
      </c>
      <c r="AK251" s="188">
        <v>1</v>
      </c>
      <c r="AL251" s="188">
        <v>0</v>
      </c>
      <c r="AM251" s="188">
        <v>0</v>
      </c>
      <c r="AN251" s="188">
        <v>0</v>
      </c>
      <c r="AO251" s="188">
        <v>2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5</v>
      </c>
      <c r="D252" s="331">
        <v>0</v>
      </c>
      <c r="E252" s="193">
        <v>1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2</v>
      </c>
      <c r="M252" s="193">
        <v>2</v>
      </c>
      <c r="N252" s="193">
        <v>0</v>
      </c>
      <c r="O252" s="332">
        <v>0</v>
      </c>
      <c r="P252" s="180"/>
      <c r="Q252" s="190">
        <v>2</v>
      </c>
      <c r="R252" s="331">
        <v>0</v>
      </c>
      <c r="S252" s="193">
        <v>1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1</v>
      </c>
      <c r="AA252" s="193">
        <v>0</v>
      </c>
      <c r="AB252" s="193">
        <v>0</v>
      </c>
      <c r="AC252" s="332">
        <v>0</v>
      </c>
      <c r="AD252" s="180"/>
      <c r="AE252" s="190">
        <v>7</v>
      </c>
      <c r="AF252" s="191">
        <v>0</v>
      </c>
      <c r="AG252" s="191">
        <v>2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3</v>
      </c>
      <c r="AO252" s="191">
        <v>2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7</v>
      </c>
      <c r="D253" s="331">
        <v>0</v>
      </c>
      <c r="E253" s="193">
        <v>2</v>
      </c>
      <c r="F253" s="193">
        <v>0</v>
      </c>
      <c r="G253" s="193">
        <v>2</v>
      </c>
      <c r="H253" s="193">
        <v>0</v>
      </c>
      <c r="I253" s="193">
        <v>0</v>
      </c>
      <c r="J253" s="193">
        <v>0</v>
      </c>
      <c r="K253" s="193">
        <v>1</v>
      </c>
      <c r="L253" s="193">
        <v>1</v>
      </c>
      <c r="M253" s="193">
        <v>1</v>
      </c>
      <c r="N253" s="193">
        <v>0</v>
      </c>
      <c r="O253" s="332">
        <v>0</v>
      </c>
      <c r="P253" s="180"/>
      <c r="Q253" s="190">
        <v>1</v>
      </c>
      <c r="R253" s="331">
        <v>0</v>
      </c>
      <c r="S253" s="193">
        <v>0</v>
      </c>
      <c r="T253" s="193">
        <v>0</v>
      </c>
      <c r="U253" s="193">
        <v>0</v>
      </c>
      <c r="V253" s="193">
        <v>1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8</v>
      </c>
      <c r="AF253" s="191">
        <v>0</v>
      </c>
      <c r="AG253" s="191">
        <v>2</v>
      </c>
      <c r="AH253" s="191">
        <v>0</v>
      </c>
      <c r="AI253" s="191">
        <v>2</v>
      </c>
      <c r="AJ253" s="191">
        <v>1</v>
      </c>
      <c r="AK253" s="191">
        <v>0</v>
      </c>
      <c r="AL253" s="191">
        <v>0</v>
      </c>
      <c r="AM253" s="191">
        <v>1</v>
      </c>
      <c r="AN253" s="191">
        <v>1</v>
      </c>
      <c r="AO253" s="191">
        <v>1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5</v>
      </c>
      <c r="D254" s="331">
        <v>0</v>
      </c>
      <c r="E254" s="193">
        <v>3</v>
      </c>
      <c r="F254" s="193">
        <v>0</v>
      </c>
      <c r="G254" s="193">
        <v>2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2</v>
      </c>
      <c r="R254" s="331">
        <v>0</v>
      </c>
      <c r="S254" s="193">
        <v>1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1</v>
      </c>
      <c r="AA254" s="193">
        <v>0</v>
      </c>
      <c r="AB254" s="193">
        <v>0</v>
      </c>
      <c r="AC254" s="332">
        <v>0</v>
      </c>
      <c r="AD254" s="180"/>
      <c r="AE254" s="190">
        <v>7</v>
      </c>
      <c r="AF254" s="191">
        <v>0</v>
      </c>
      <c r="AG254" s="191">
        <v>4</v>
      </c>
      <c r="AH254" s="191">
        <v>0</v>
      </c>
      <c r="AI254" s="191">
        <v>2</v>
      </c>
      <c r="AJ254" s="191">
        <v>0</v>
      </c>
      <c r="AK254" s="191">
        <v>0</v>
      </c>
      <c r="AL254" s="191">
        <v>0</v>
      </c>
      <c r="AM254" s="191">
        <v>0</v>
      </c>
      <c r="AN254" s="191">
        <v>1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3</v>
      </c>
      <c r="D255" s="331">
        <v>0</v>
      </c>
      <c r="E255" s="193">
        <v>2</v>
      </c>
      <c r="F255" s="193">
        <v>0</v>
      </c>
      <c r="G255" s="193">
        <v>1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3</v>
      </c>
      <c r="R255" s="331">
        <v>0</v>
      </c>
      <c r="S255" s="193">
        <v>2</v>
      </c>
      <c r="T255" s="193">
        <v>0</v>
      </c>
      <c r="U255" s="193">
        <v>1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6</v>
      </c>
      <c r="AF255" s="191">
        <v>0</v>
      </c>
      <c r="AG255" s="191">
        <v>4</v>
      </c>
      <c r="AH255" s="191">
        <v>0</v>
      </c>
      <c r="AI255" s="191">
        <v>2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7</v>
      </c>
      <c r="D256" s="331">
        <v>0</v>
      </c>
      <c r="E256" s="193">
        <v>5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1</v>
      </c>
      <c r="L256" s="193">
        <v>1</v>
      </c>
      <c r="M256" s="193">
        <v>0</v>
      </c>
      <c r="N256" s="193">
        <v>0</v>
      </c>
      <c r="O256" s="332">
        <v>0</v>
      </c>
      <c r="P256" s="180"/>
      <c r="Q256" s="190">
        <v>4</v>
      </c>
      <c r="R256" s="331">
        <v>0</v>
      </c>
      <c r="S256" s="193">
        <v>3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1</v>
      </c>
      <c r="AA256" s="193">
        <v>0</v>
      </c>
      <c r="AB256" s="193">
        <v>0</v>
      </c>
      <c r="AC256" s="332">
        <v>0</v>
      </c>
      <c r="AD256" s="180"/>
      <c r="AE256" s="190">
        <v>11</v>
      </c>
      <c r="AF256" s="191">
        <v>0</v>
      </c>
      <c r="AG256" s="191">
        <v>8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1</v>
      </c>
      <c r="AN256" s="191">
        <v>2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3</v>
      </c>
      <c r="D257" s="331">
        <v>0</v>
      </c>
      <c r="E257" s="193">
        <v>3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5</v>
      </c>
      <c r="R257" s="331">
        <v>0</v>
      </c>
      <c r="S257" s="193">
        <v>3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1</v>
      </c>
      <c r="AA257" s="193">
        <v>1</v>
      </c>
      <c r="AB257" s="193">
        <v>0</v>
      </c>
      <c r="AC257" s="332">
        <v>0</v>
      </c>
      <c r="AD257" s="180"/>
      <c r="AE257" s="190">
        <v>8</v>
      </c>
      <c r="AF257" s="191">
        <v>0</v>
      </c>
      <c r="AG257" s="191">
        <v>6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1</v>
      </c>
      <c r="AO257" s="191">
        <v>1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9</v>
      </c>
      <c r="D258" s="331">
        <v>0</v>
      </c>
      <c r="E258" s="193">
        <v>4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1</v>
      </c>
      <c r="L258" s="193">
        <v>2</v>
      </c>
      <c r="M258" s="193">
        <v>2</v>
      </c>
      <c r="N258" s="193">
        <v>0</v>
      </c>
      <c r="O258" s="332">
        <v>0</v>
      </c>
      <c r="P258" s="180"/>
      <c r="Q258" s="190">
        <v>2</v>
      </c>
      <c r="R258" s="331">
        <v>1</v>
      </c>
      <c r="S258" s="193">
        <v>1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11</v>
      </c>
      <c r="AF258" s="191">
        <v>1</v>
      </c>
      <c r="AG258" s="191">
        <v>5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1</v>
      </c>
      <c r="AN258" s="191">
        <v>2</v>
      </c>
      <c r="AO258" s="191">
        <v>2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4</v>
      </c>
      <c r="D259" s="331">
        <v>0</v>
      </c>
      <c r="E259" s="193">
        <v>1</v>
      </c>
      <c r="F259" s="193">
        <v>0</v>
      </c>
      <c r="G259" s="193">
        <v>2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1</v>
      </c>
      <c r="N259" s="193">
        <v>0</v>
      </c>
      <c r="O259" s="332">
        <v>0</v>
      </c>
      <c r="P259" s="180"/>
      <c r="Q259" s="190">
        <v>2</v>
      </c>
      <c r="R259" s="331">
        <v>0</v>
      </c>
      <c r="S259" s="193">
        <v>1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1</v>
      </c>
      <c r="AA259" s="193">
        <v>0</v>
      </c>
      <c r="AB259" s="193">
        <v>0</v>
      </c>
      <c r="AC259" s="332">
        <v>0</v>
      </c>
      <c r="AD259" s="180"/>
      <c r="AE259" s="190">
        <v>6</v>
      </c>
      <c r="AF259" s="191">
        <v>0</v>
      </c>
      <c r="AG259" s="191">
        <v>2</v>
      </c>
      <c r="AH259" s="191">
        <v>0</v>
      </c>
      <c r="AI259" s="191">
        <v>2</v>
      </c>
      <c r="AJ259" s="191">
        <v>0</v>
      </c>
      <c r="AK259" s="191">
        <v>0</v>
      </c>
      <c r="AL259" s="191">
        <v>0</v>
      </c>
      <c r="AM259" s="191">
        <v>0</v>
      </c>
      <c r="AN259" s="191">
        <v>1</v>
      </c>
      <c r="AO259" s="191">
        <v>1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8</v>
      </c>
      <c r="D260" s="331">
        <v>0</v>
      </c>
      <c r="E260" s="193">
        <v>4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2</v>
      </c>
      <c r="L260" s="193">
        <v>0</v>
      </c>
      <c r="M260" s="193">
        <v>2</v>
      </c>
      <c r="N260" s="193">
        <v>0</v>
      </c>
      <c r="O260" s="332">
        <v>0</v>
      </c>
      <c r="P260" s="180"/>
      <c r="Q260" s="190">
        <v>6</v>
      </c>
      <c r="R260" s="331">
        <v>0</v>
      </c>
      <c r="S260" s="193">
        <v>4</v>
      </c>
      <c r="T260" s="193">
        <v>0</v>
      </c>
      <c r="U260" s="193">
        <v>1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1</v>
      </c>
      <c r="AB260" s="193">
        <v>0</v>
      </c>
      <c r="AC260" s="332">
        <v>0</v>
      </c>
      <c r="AD260" s="180"/>
      <c r="AE260" s="190">
        <v>14</v>
      </c>
      <c r="AF260" s="191">
        <v>0</v>
      </c>
      <c r="AG260" s="191">
        <v>8</v>
      </c>
      <c r="AH260" s="191">
        <v>0</v>
      </c>
      <c r="AI260" s="191">
        <v>1</v>
      </c>
      <c r="AJ260" s="191">
        <v>0</v>
      </c>
      <c r="AK260" s="191">
        <v>0</v>
      </c>
      <c r="AL260" s="191">
        <v>0</v>
      </c>
      <c r="AM260" s="191">
        <v>2</v>
      </c>
      <c r="AN260" s="191">
        <v>0</v>
      </c>
      <c r="AO260" s="191">
        <v>3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4</v>
      </c>
      <c r="D261" s="331">
        <v>0</v>
      </c>
      <c r="E261" s="193">
        <v>2</v>
      </c>
      <c r="F261" s="193">
        <v>0</v>
      </c>
      <c r="G261" s="193">
        <v>1</v>
      </c>
      <c r="H261" s="193">
        <v>0</v>
      </c>
      <c r="I261" s="193">
        <v>0</v>
      </c>
      <c r="J261" s="193">
        <v>0</v>
      </c>
      <c r="K261" s="193">
        <v>0</v>
      </c>
      <c r="L261" s="193">
        <v>1</v>
      </c>
      <c r="M261" s="193">
        <v>0</v>
      </c>
      <c r="N261" s="193">
        <v>0</v>
      </c>
      <c r="O261" s="332">
        <v>0</v>
      </c>
      <c r="P261" s="180"/>
      <c r="Q261" s="190">
        <v>7</v>
      </c>
      <c r="R261" s="331">
        <v>0</v>
      </c>
      <c r="S261" s="193">
        <v>3</v>
      </c>
      <c r="T261" s="193">
        <v>0</v>
      </c>
      <c r="U261" s="193">
        <v>1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3</v>
      </c>
      <c r="AB261" s="193">
        <v>0</v>
      </c>
      <c r="AC261" s="332">
        <v>0</v>
      </c>
      <c r="AD261" s="180"/>
      <c r="AE261" s="190">
        <v>11</v>
      </c>
      <c r="AF261" s="191">
        <v>0</v>
      </c>
      <c r="AG261" s="191">
        <v>5</v>
      </c>
      <c r="AH261" s="191">
        <v>0</v>
      </c>
      <c r="AI261" s="191">
        <v>2</v>
      </c>
      <c r="AJ261" s="191">
        <v>0</v>
      </c>
      <c r="AK261" s="191">
        <v>0</v>
      </c>
      <c r="AL261" s="191">
        <v>0</v>
      </c>
      <c r="AM261" s="191">
        <v>0</v>
      </c>
      <c r="AN261" s="191">
        <v>1</v>
      </c>
      <c r="AO261" s="191">
        <v>3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6</v>
      </c>
      <c r="D262" s="331">
        <v>0</v>
      </c>
      <c r="E262" s="193">
        <v>2</v>
      </c>
      <c r="F262" s="193">
        <v>0</v>
      </c>
      <c r="G262" s="193">
        <v>3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1</v>
      </c>
      <c r="N262" s="193">
        <v>0</v>
      </c>
      <c r="O262" s="332">
        <v>0</v>
      </c>
      <c r="P262" s="180"/>
      <c r="Q262" s="190">
        <v>3</v>
      </c>
      <c r="R262" s="331">
        <v>0</v>
      </c>
      <c r="S262" s="193">
        <v>3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9</v>
      </c>
      <c r="AF262" s="191">
        <v>0</v>
      </c>
      <c r="AG262" s="191">
        <v>5</v>
      </c>
      <c r="AH262" s="191">
        <v>0</v>
      </c>
      <c r="AI262" s="191">
        <v>3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1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3</v>
      </c>
      <c r="D263" s="331">
        <v>1</v>
      </c>
      <c r="E263" s="193">
        <v>0</v>
      </c>
      <c r="F263" s="193">
        <v>0</v>
      </c>
      <c r="G263" s="193">
        <v>2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6</v>
      </c>
      <c r="R263" s="331">
        <v>1</v>
      </c>
      <c r="S263" s="193">
        <v>1</v>
      </c>
      <c r="T263" s="193">
        <v>0</v>
      </c>
      <c r="U263" s="193">
        <v>1</v>
      </c>
      <c r="V263" s="193">
        <v>0</v>
      </c>
      <c r="W263" s="193">
        <v>0</v>
      </c>
      <c r="X263" s="193">
        <v>0</v>
      </c>
      <c r="Y263" s="193">
        <v>0</v>
      </c>
      <c r="Z263" s="193">
        <v>2</v>
      </c>
      <c r="AA263" s="193">
        <v>1</v>
      </c>
      <c r="AB263" s="193">
        <v>0</v>
      </c>
      <c r="AC263" s="332">
        <v>0</v>
      </c>
      <c r="AD263" s="180"/>
      <c r="AE263" s="190">
        <v>9</v>
      </c>
      <c r="AF263" s="191">
        <v>2</v>
      </c>
      <c r="AG263" s="191">
        <v>1</v>
      </c>
      <c r="AH263" s="191">
        <v>0</v>
      </c>
      <c r="AI263" s="191">
        <v>3</v>
      </c>
      <c r="AJ263" s="191">
        <v>0</v>
      </c>
      <c r="AK263" s="191">
        <v>0</v>
      </c>
      <c r="AL263" s="191">
        <v>0</v>
      </c>
      <c r="AM263" s="191">
        <v>0</v>
      </c>
      <c r="AN263" s="191">
        <v>2</v>
      </c>
      <c r="AO263" s="191">
        <v>1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6</v>
      </c>
      <c r="D264" s="331">
        <v>0</v>
      </c>
      <c r="E264" s="193">
        <v>4</v>
      </c>
      <c r="F264" s="193">
        <v>0</v>
      </c>
      <c r="G264" s="193">
        <v>1</v>
      </c>
      <c r="H264" s="193">
        <v>1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5</v>
      </c>
      <c r="R264" s="331">
        <v>0</v>
      </c>
      <c r="S264" s="193">
        <v>2</v>
      </c>
      <c r="T264" s="193">
        <v>0</v>
      </c>
      <c r="U264" s="193">
        <v>1</v>
      </c>
      <c r="V264" s="193">
        <v>0</v>
      </c>
      <c r="W264" s="193">
        <v>1</v>
      </c>
      <c r="X264" s="193">
        <v>0</v>
      </c>
      <c r="Y264" s="193">
        <v>1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11</v>
      </c>
      <c r="AF264" s="191">
        <v>0</v>
      </c>
      <c r="AG264" s="191">
        <v>6</v>
      </c>
      <c r="AH264" s="191">
        <v>0</v>
      </c>
      <c r="AI264" s="191">
        <v>2</v>
      </c>
      <c r="AJ264" s="191">
        <v>1</v>
      </c>
      <c r="AK264" s="191">
        <v>1</v>
      </c>
      <c r="AL264" s="191">
        <v>0</v>
      </c>
      <c r="AM264" s="191">
        <v>1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4</v>
      </c>
      <c r="D265" s="331">
        <v>0</v>
      </c>
      <c r="E265" s="193">
        <v>2</v>
      </c>
      <c r="F265" s="193">
        <v>0</v>
      </c>
      <c r="G265" s="193">
        <v>2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5</v>
      </c>
      <c r="R265" s="331">
        <v>0</v>
      </c>
      <c r="S265" s="193">
        <v>2</v>
      </c>
      <c r="T265" s="193">
        <v>0</v>
      </c>
      <c r="U265" s="193">
        <v>0</v>
      </c>
      <c r="V265" s="193">
        <v>0</v>
      </c>
      <c r="W265" s="193">
        <v>1</v>
      </c>
      <c r="X265" s="193">
        <v>0</v>
      </c>
      <c r="Y265" s="193">
        <v>0</v>
      </c>
      <c r="Z265" s="193">
        <v>0</v>
      </c>
      <c r="AA265" s="193">
        <v>2</v>
      </c>
      <c r="AB265" s="193">
        <v>0</v>
      </c>
      <c r="AC265" s="332">
        <v>0</v>
      </c>
      <c r="AD265" s="180"/>
      <c r="AE265" s="190">
        <v>9</v>
      </c>
      <c r="AF265" s="191">
        <v>0</v>
      </c>
      <c r="AG265" s="191">
        <v>4</v>
      </c>
      <c r="AH265" s="191">
        <v>0</v>
      </c>
      <c r="AI265" s="191">
        <v>2</v>
      </c>
      <c r="AJ265" s="191">
        <v>0</v>
      </c>
      <c r="AK265" s="191">
        <v>1</v>
      </c>
      <c r="AL265" s="191">
        <v>0</v>
      </c>
      <c r="AM265" s="191">
        <v>0</v>
      </c>
      <c r="AN265" s="191">
        <v>0</v>
      </c>
      <c r="AO265" s="191">
        <v>2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5</v>
      </c>
      <c r="D266" s="331">
        <v>0</v>
      </c>
      <c r="E266" s="193">
        <v>5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5</v>
      </c>
      <c r="R266" s="331">
        <v>0</v>
      </c>
      <c r="S266" s="193">
        <v>5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10</v>
      </c>
      <c r="AF266" s="191">
        <v>0</v>
      </c>
      <c r="AG266" s="191">
        <v>10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4</v>
      </c>
      <c r="D267" s="331">
        <v>0</v>
      </c>
      <c r="E267" s="193">
        <v>0</v>
      </c>
      <c r="F267" s="193">
        <v>0</v>
      </c>
      <c r="G267" s="193">
        <v>2</v>
      </c>
      <c r="H267" s="193">
        <v>0</v>
      </c>
      <c r="I267" s="193">
        <v>0</v>
      </c>
      <c r="J267" s="193">
        <v>0</v>
      </c>
      <c r="K267" s="193">
        <v>0</v>
      </c>
      <c r="L267" s="193">
        <v>2</v>
      </c>
      <c r="M267" s="193">
        <v>0</v>
      </c>
      <c r="N267" s="193">
        <v>0</v>
      </c>
      <c r="O267" s="332">
        <v>0</v>
      </c>
      <c r="P267" s="180"/>
      <c r="Q267" s="190">
        <v>4</v>
      </c>
      <c r="R267" s="331">
        <v>0</v>
      </c>
      <c r="S267" s="193">
        <v>3</v>
      </c>
      <c r="T267" s="193">
        <v>0</v>
      </c>
      <c r="U267" s="193">
        <v>1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8</v>
      </c>
      <c r="AF267" s="191">
        <v>0</v>
      </c>
      <c r="AG267" s="191">
        <v>3</v>
      </c>
      <c r="AH267" s="191">
        <v>0</v>
      </c>
      <c r="AI267" s="191">
        <v>3</v>
      </c>
      <c r="AJ267" s="191">
        <v>0</v>
      </c>
      <c r="AK267" s="191">
        <v>0</v>
      </c>
      <c r="AL267" s="191">
        <v>0</v>
      </c>
      <c r="AM267" s="191">
        <v>0</v>
      </c>
      <c r="AN267" s="191">
        <v>2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9</v>
      </c>
      <c r="D268" s="331">
        <v>0</v>
      </c>
      <c r="E268" s="193">
        <v>7</v>
      </c>
      <c r="F268" s="193">
        <v>0</v>
      </c>
      <c r="G268" s="193">
        <v>1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1</v>
      </c>
      <c r="N268" s="193">
        <v>0</v>
      </c>
      <c r="O268" s="332">
        <v>0</v>
      </c>
      <c r="P268" s="180"/>
      <c r="Q268" s="190">
        <v>12</v>
      </c>
      <c r="R268" s="331">
        <v>0</v>
      </c>
      <c r="S268" s="193">
        <v>6</v>
      </c>
      <c r="T268" s="193">
        <v>0</v>
      </c>
      <c r="U268" s="193">
        <v>2</v>
      </c>
      <c r="V268" s="193">
        <v>1</v>
      </c>
      <c r="W268" s="193">
        <v>1</v>
      </c>
      <c r="X268" s="193">
        <v>0</v>
      </c>
      <c r="Y268" s="193">
        <v>0</v>
      </c>
      <c r="Z268" s="193">
        <v>0</v>
      </c>
      <c r="AA268" s="193">
        <v>2</v>
      </c>
      <c r="AB268" s="193">
        <v>0</v>
      </c>
      <c r="AC268" s="332">
        <v>0</v>
      </c>
      <c r="AD268" s="180"/>
      <c r="AE268" s="190">
        <v>21</v>
      </c>
      <c r="AF268" s="191">
        <v>0</v>
      </c>
      <c r="AG268" s="191">
        <v>13</v>
      </c>
      <c r="AH268" s="191">
        <v>0</v>
      </c>
      <c r="AI268" s="191">
        <v>3</v>
      </c>
      <c r="AJ268" s="191">
        <v>1</v>
      </c>
      <c r="AK268" s="191">
        <v>1</v>
      </c>
      <c r="AL268" s="191">
        <v>0</v>
      </c>
      <c r="AM268" s="191">
        <v>0</v>
      </c>
      <c r="AN268" s="191">
        <v>0</v>
      </c>
      <c r="AO268" s="191">
        <v>3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8</v>
      </c>
      <c r="D269" s="331">
        <v>1</v>
      </c>
      <c r="E269" s="193">
        <v>5</v>
      </c>
      <c r="F269" s="193">
        <v>0</v>
      </c>
      <c r="G269" s="193">
        <v>1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1</v>
      </c>
      <c r="N269" s="193">
        <v>0</v>
      </c>
      <c r="O269" s="332">
        <v>0</v>
      </c>
      <c r="P269" s="180"/>
      <c r="Q269" s="190">
        <v>4</v>
      </c>
      <c r="R269" s="331">
        <v>0</v>
      </c>
      <c r="S269" s="193">
        <v>1</v>
      </c>
      <c r="T269" s="193">
        <v>0</v>
      </c>
      <c r="U269" s="193">
        <v>1</v>
      </c>
      <c r="V269" s="193">
        <v>0</v>
      </c>
      <c r="W269" s="193">
        <v>0</v>
      </c>
      <c r="X269" s="193">
        <v>0</v>
      </c>
      <c r="Y269" s="193">
        <v>1</v>
      </c>
      <c r="Z269" s="193">
        <v>1</v>
      </c>
      <c r="AA269" s="193">
        <v>0</v>
      </c>
      <c r="AB269" s="193">
        <v>0</v>
      </c>
      <c r="AC269" s="332">
        <v>0</v>
      </c>
      <c r="AD269" s="180"/>
      <c r="AE269" s="190">
        <v>12</v>
      </c>
      <c r="AF269" s="191">
        <v>1</v>
      </c>
      <c r="AG269" s="191">
        <v>6</v>
      </c>
      <c r="AH269" s="191">
        <v>0</v>
      </c>
      <c r="AI269" s="191">
        <v>2</v>
      </c>
      <c r="AJ269" s="191">
        <v>0</v>
      </c>
      <c r="AK269" s="191">
        <v>0</v>
      </c>
      <c r="AL269" s="191">
        <v>0</v>
      </c>
      <c r="AM269" s="191">
        <v>1</v>
      </c>
      <c r="AN269" s="191">
        <v>1</v>
      </c>
      <c r="AO269" s="191">
        <v>1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8</v>
      </c>
      <c r="D270" s="331">
        <v>1</v>
      </c>
      <c r="E270" s="193">
        <v>4</v>
      </c>
      <c r="F270" s="193">
        <v>0</v>
      </c>
      <c r="G270" s="193">
        <v>2</v>
      </c>
      <c r="H270" s="193">
        <v>1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13</v>
      </c>
      <c r="R270" s="331">
        <v>0</v>
      </c>
      <c r="S270" s="193">
        <v>4</v>
      </c>
      <c r="T270" s="193">
        <v>0</v>
      </c>
      <c r="U270" s="193">
        <v>2</v>
      </c>
      <c r="V270" s="193">
        <v>1</v>
      </c>
      <c r="W270" s="193">
        <v>0</v>
      </c>
      <c r="X270" s="193">
        <v>0</v>
      </c>
      <c r="Y270" s="193">
        <v>0</v>
      </c>
      <c r="Z270" s="193">
        <v>2</v>
      </c>
      <c r="AA270" s="193">
        <v>4</v>
      </c>
      <c r="AB270" s="193">
        <v>0</v>
      </c>
      <c r="AC270" s="332">
        <v>0</v>
      </c>
      <c r="AD270" s="180"/>
      <c r="AE270" s="190">
        <v>21</v>
      </c>
      <c r="AF270" s="191">
        <v>1</v>
      </c>
      <c r="AG270" s="191">
        <v>8</v>
      </c>
      <c r="AH270" s="191">
        <v>0</v>
      </c>
      <c r="AI270" s="191">
        <v>4</v>
      </c>
      <c r="AJ270" s="191">
        <v>2</v>
      </c>
      <c r="AK270" s="191">
        <v>0</v>
      </c>
      <c r="AL270" s="191">
        <v>0</v>
      </c>
      <c r="AM270" s="191">
        <v>0</v>
      </c>
      <c r="AN270" s="191">
        <v>2</v>
      </c>
      <c r="AO270" s="191">
        <v>4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10</v>
      </c>
      <c r="D271" s="331">
        <v>0</v>
      </c>
      <c r="E271" s="193">
        <v>3</v>
      </c>
      <c r="F271" s="193">
        <v>0</v>
      </c>
      <c r="G271" s="193">
        <v>3</v>
      </c>
      <c r="H271" s="193">
        <v>0</v>
      </c>
      <c r="I271" s="193">
        <v>0</v>
      </c>
      <c r="J271" s="193">
        <v>0</v>
      </c>
      <c r="K271" s="193">
        <v>2</v>
      </c>
      <c r="L271" s="193">
        <v>2</v>
      </c>
      <c r="M271" s="193">
        <v>0</v>
      </c>
      <c r="N271" s="193">
        <v>0</v>
      </c>
      <c r="O271" s="332">
        <v>0</v>
      </c>
      <c r="P271" s="180"/>
      <c r="Q271" s="190">
        <v>6</v>
      </c>
      <c r="R271" s="331">
        <v>0</v>
      </c>
      <c r="S271" s="193">
        <v>4</v>
      </c>
      <c r="T271" s="193">
        <v>0</v>
      </c>
      <c r="U271" s="193">
        <v>1</v>
      </c>
      <c r="V271" s="193">
        <v>0</v>
      </c>
      <c r="W271" s="193">
        <v>0</v>
      </c>
      <c r="X271" s="193">
        <v>0</v>
      </c>
      <c r="Y271" s="193">
        <v>0</v>
      </c>
      <c r="Z271" s="193">
        <v>1</v>
      </c>
      <c r="AA271" s="193">
        <v>0</v>
      </c>
      <c r="AB271" s="193">
        <v>0</v>
      </c>
      <c r="AC271" s="332">
        <v>0</v>
      </c>
      <c r="AD271" s="180"/>
      <c r="AE271" s="190">
        <v>16</v>
      </c>
      <c r="AF271" s="191">
        <v>0</v>
      </c>
      <c r="AG271" s="191">
        <v>7</v>
      </c>
      <c r="AH271" s="191">
        <v>0</v>
      </c>
      <c r="AI271" s="191">
        <v>4</v>
      </c>
      <c r="AJ271" s="191">
        <v>0</v>
      </c>
      <c r="AK271" s="191">
        <v>0</v>
      </c>
      <c r="AL271" s="191">
        <v>0</v>
      </c>
      <c r="AM271" s="191">
        <v>2</v>
      </c>
      <c r="AN271" s="191">
        <v>3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16</v>
      </c>
      <c r="D272" s="331">
        <v>0</v>
      </c>
      <c r="E272" s="193">
        <v>8</v>
      </c>
      <c r="F272" s="193">
        <v>0</v>
      </c>
      <c r="G272" s="193">
        <v>3</v>
      </c>
      <c r="H272" s="193">
        <v>1</v>
      </c>
      <c r="I272" s="193">
        <v>0</v>
      </c>
      <c r="J272" s="193">
        <v>0</v>
      </c>
      <c r="K272" s="193">
        <v>0</v>
      </c>
      <c r="L272" s="193">
        <v>2</v>
      </c>
      <c r="M272" s="193">
        <v>2</v>
      </c>
      <c r="N272" s="193">
        <v>0</v>
      </c>
      <c r="O272" s="332">
        <v>0</v>
      </c>
      <c r="P272" s="180"/>
      <c r="Q272" s="190">
        <v>13</v>
      </c>
      <c r="R272" s="331">
        <v>0</v>
      </c>
      <c r="S272" s="193">
        <v>7</v>
      </c>
      <c r="T272" s="193">
        <v>0</v>
      </c>
      <c r="U272" s="193">
        <v>2</v>
      </c>
      <c r="V272" s="193">
        <v>0</v>
      </c>
      <c r="W272" s="193">
        <v>0</v>
      </c>
      <c r="X272" s="193">
        <v>0</v>
      </c>
      <c r="Y272" s="193">
        <v>0</v>
      </c>
      <c r="Z272" s="193">
        <v>1</v>
      </c>
      <c r="AA272" s="193">
        <v>3</v>
      </c>
      <c r="AB272" s="193">
        <v>0</v>
      </c>
      <c r="AC272" s="332">
        <v>0</v>
      </c>
      <c r="AD272" s="180"/>
      <c r="AE272" s="190">
        <v>29</v>
      </c>
      <c r="AF272" s="191">
        <v>0</v>
      </c>
      <c r="AG272" s="191">
        <v>15</v>
      </c>
      <c r="AH272" s="191">
        <v>0</v>
      </c>
      <c r="AI272" s="191">
        <v>5</v>
      </c>
      <c r="AJ272" s="191">
        <v>1</v>
      </c>
      <c r="AK272" s="191">
        <v>0</v>
      </c>
      <c r="AL272" s="191">
        <v>0</v>
      </c>
      <c r="AM272" s="191">
        <v>0</v>
      </c>
      <c r="AN272" s="191">
        <v>3</v>
      </c>
      <c r="AO272" s="191">
        <v>5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20</v>
      </c>
      <c r="D273" s="331">
        <v>0</v>
      </c>
      <c r="E273" s="193">
        <v>11</v>
      </c>
      <c r="F273" s="193">
        <v>0</v>
      </c>
      <c r="G273" s="193">
        <v>4</v>
      </c>
      <c r="H273" s="193">
        <v>1</v>
      </c>
      <c r="I273" s="193">
        <v>0</v>
      </c>
      <c r="J273" s="193">
        <v>0</v>
      </c>
      <c r="K273" s="193">
        <v>1</v>
      </c>
      <c r="L273" s="193">
        <v>0</v>
      </c>
      <c r="M273" s="193">
        <v>3</v>
      </c>
      <c r="N273" s="193">
        <v>0</v>
      </c>
      <c r="O273" s="332">
        <v>0</v>
      </c>
      <c r="P273" s="180"/>
      <c r="Q273" s="190">
        <v>9</v>
      </c>
      <c r="R273" s="331">
        <v>1</v>
      </c>
      <c r="S273" s="193">
        <v>3</v>
      </c>
      <c r="T273" s="193">
        <v>0</v>
      </c>
      <c r="U273" s="193">
        <v>1</v>
      </c>
      <c r="V273" s="193">
        <v>0</v>
      </c>
      <c r="W273" s="193">
        <v>0</v>
      </c>
      <c r="X273" s="193">
        <v>0</v>
      </c>
      <c r="Y273" s="193">
        <v>0</v>
      </c>
      <c r="Z273" s="193">
        <v>2</v>
      </c>
      <c r="AA273" s="193">
        <v>2</v>
      </c>
      <c r="AB273" s="193">
        <v>0</v>
      </c>
      <c r="AC273" s="332">
        <v>0</v>
      </c>
      <c r="AD273" s="180"/>
      <c r="AE273" s="190">
        <v>29</v>
      </c>
      <c r="AF273" s="191">
        <v>1</v>
      </c>
      <c r="AG273" s="191">
        <v>14</v>
      </c>
      <c r="AH273" s="191">
        <v>0</v>
      </c>
      <c r="AI273" s="191">
        <v>5</v>
      </c>
      <c r="AJ273" s="191">
        <v>1</v>
      </c>
      <c r="AK273" s="191">
        <v>0</v>
      </c>
      <c r="AL273" s="191">
        <v>0</v>
      </c>
      <c r="AM273" s="191">
        <v>1</v>
      </c>
      <c r="AN273" s="191">
        <v>2</v>
      </c>
      <c r="AO273" s="191">
        <v>5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18</v>
      </c>
      <c r="D274" s="331">
        <v>0</v>
      </c>
      <c r="E274" s="193">
        <v>15</v>
      </c>
      <c r="F274" s="193">
        <v>0</v>
      </c>
      <c r="G274" s="193">
        <v>3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24</v>
      </c>
      <c r="R274" s="331">
        <v>0</v>
      </c>
      <c r="S274" s="193">
        <v>15</v>
      </c>
      <c r="T274" s="193">
        <v>0</v>
      </c>
      <c r="U274" s="193">
        <v>2</v>
      </c>
      <c r="V274" s="193">
        <v>0</v>
      </c>
      <c r="W274" s="193">
        <v>1</v>
      </c>
      <c r="X274" s="193">
        <v>0</v>
      </c>
      <c r="Y274" s="193">
        <v>0</v>
      </c>
      <c r="Z274" s="193">
        <v>1</v>
      </c>
      <c r="AA274" s="193">
        <v>5</v>
      </c>
      <c r="AB274" s="193">
        <v>0</v>
      </c>
      <c r="AC274" s="332">
        <v>0</v>
      </c>
      <c r="AD274" s="134"/>
      <c r="AE274" s="190">
        <v>42</v>
      </c>
      <c r="AF274" s="191">
        <v>0</v>
      </c>
      <c r="AG274" s="191">
        <v>30</v>
      </c>
      <c r="AH274" s="191">
        <v>0</v>
      </c>
      <c r="AI274" s="191">
        <v>5</v>
      </c>
      <c r="AJ274" s="191">
        <v>0</v>
      </c>
      <c r="AK274" s="191">
        <v>1</v>
      </c>
      <c r="AL274" s="191">
        <v>0</v>
      </c>
      <c r="AM274" s="191">
        <v>0</v>
      </c>
      <c r="AN274" s="191">
        <v>1</v>
      </c>
      <c r="AO274" s="191">
        <v>5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33</v>
      </c>
      <c r="D275" s="331">
        <v>0</v>
      </c>
      <c r="E275" s="193">
        <v>22</v>
      </c>
      <c r="F275" s="193">
        <v>0</v>
      </c>
      <c r="G275" s="193">
        <v>6</v>
      </c>
      <c r="H275" s="193">
        <v>2</v>
      </c>
      <c r="I275" s="193">
        <v>1</v>
      </c>
      <c r="J275" s="193">
        <v>0</v>
      </c>
      <c r="K275" s="193">
        <v>0</v>
      </c>
      <c r="L275" s="193">
        <v>1</v>
      </c>
      <c r="M275" s="193">
        <v>1</v>
      </c>
      <c r="N275" s="193">
        <v>0</v>
      </c>
      <c r="O275" s="332">
        <v>0</v>
      </c>
      <c r="P275" s="180"/>
      <c r="Q275" s="190">
        <v>25</v>
      </c>
      <c r="R275" s="331">
        <v>0</v>
      </c>
      <c r="S275" s="193">
        <v>21</v>
      </c>
      <c r="T275" s="193">
        <v>0</v>
      </c>
      <c r="U275" s="193">
        <v>0</v>
      </c>
      <c r="V275" s="193">
        <v>1</v>
      </c>
      <c r="W275" s="193">
        <v>0</v>
      </c>
      <c r="X275" s="193">
        <v>0</v>
      </c>
      <c r="Y275" s="193">
        <v>1</v>
      </c>
      <c r="Z275" s="193">
        <v>1</v>
      </c>
      <c r="AA275" s="193">
        <v>1</v>
      </c>
      <c r="AB275" s="193">
        <v>0</v>
      </c>
      <c r="AC275" s="332">
        <v>0</v>
      </c>
      <c r="AD275" s="180"/>
      <c r="AE275" s="190">
        <v>58</v>
      </c>
      <c r="AF275" s="193">
        <v>0</v>
      </c>
      <c r="AG275" s="191">
        <v>43</v>
      </c>
      <c r="AH275" s="191">
        <v>0</v>
      </c>
      <c r="AI275" s="191">
        <v>6</v>
      </c>
      <c r="AJ275" s="191">
        <v>3</v>
      </c>
      <c r="AK275" s="191">
        <v>1</v>
      </c>
      <c r="AL275" s="191">
        <v>0</v>
      </c>
      <c r="AM275" s="191">
        <v>1</v>
      </c>
      <c r="AN275" s="191">
        <v>2</v>
      </c>
      <c r="AO275" s="191">
        <v>2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37</v>
      </c>
      <c r="D276" s="331">
        <v>0</v>
      </c>
      <c r="E276" s="193">
        <v>24</v>
      </c>
      <c r="F276" s="193">
        <v>0</v>
      </c>
      <c r="G276" s="193">
        <v>9</v>
      </c>
      <c r="H276" s="193">
        <v>1</v>
      </c>
      <c r="I276" s="193">
        <v>0</v>
      </c>
      <c r="J276" s="193">
        <v>0</v>
      </c>
      <c r="K276" s="193">
        <v>2</v>
      </c>
      <c r="L276" s="193">
        <v>0</v>
      </c>
      <c r="M276" s="193">
        <v>1</v>
      </c>
      <c r="N276" s="193">
        <v>0</v>
      </c>
      <c r="O276" s="332">
        <v>0</v>
      </c>
      <c r="P276" s="180"/>
      <c r="Q276" s="190">
        <v>27</v>
      </c>
      <c r="R276" s="331">
        <v>1</v>
      </c>
      <c r="S276" s="193">
        <v>22</v>
      </c>
      <c r="T276" s="193">
        <v>0</v>
      </c>
      <c r="U276" s="193">
        <v>2</v>
      </c>
      <c r="V276" s="193">
        <v>0</v>
      </c>
      <c r="W276" s="193">
        <v>0</v>
      </c>
      <c r="X276" s="193">
        <v>0</v>
      </c>
      <c r="Y276" s="193">
        <v>0</v>
      </c>
      <c r="Z276" s="193">
        <v>2</v>
      </c>
      <c r="AA276" s="193">
        <v>0</v>
      </c>
      <c r="AB276" s="193">
        <v>0</v>
      </c>
      <c r="AC276" s="332">
        <v>0</v>
      </c>
      <c r="AD276" s="180"/>
      <c r="AE276" s="190">
        <v>64</v>
      </c>
      <c r="AF276" s="191">
        <v>1</v>
      </c>
      <c r="AG276" s="191">
        <v>46</v>
      </c>
      <c r="AH276" s="191">
        <v>0</v>
      </c>
      <c r="AI276" s="191">
        <v>11</v>
      </c>
      <c r="AJ276" s="191">
        <v>1</v>
      </c>
      <c r="AK276" s="191">
        <v>0</v>
      </c>
      <c r="AL276" s="191">
        <v>0</v>
      </c>
      <c r="AM276" s="191">
        <v>2</v>
      </c>
      <c r="AN276" s="191">
        <v>2</v>
      </c>
      <c r="AO276" s="191">
        <v>1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40</v>
      </c>
      <c r="D277" s="331">
        <v>1</v>
      </c>
      <c r="E277" s="193">
        <v>30</v>
      </c>
      <c r="F277" s="193">
        <v>1</v>
      </c>
      <c r="G277" s="193">
        <v>7</v>
      </c>
      <c r="H277" s="193">
        <v>0</v>
      </c>
      <c r="I277" s="193">
        <v>1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45</v>
      </c>
      <c r="R277" s="331">
        <v>3</v>
      </c>
      <c r="S277" s="193">
        <v>29</v>
      </c>
      <c r="T277" s="193">
        <v>0</v>
      </c>
      <c r="U277" s="193">
        <v>5</v>
      </c>
      <c r="V277" s="193">
        <v>1</v>
      </c>
      <c r="W277" s="193">
        <v>0</v>
      </c>
      <c r="X277" s="193">
        <v>0</v>
      </c>
      <c r="Y277" s="193">
        <v>1</v>
      </c>
      <c r="Z277" s="193">
        <v>1</v>
      </c>
      <c r="AA277" s="193">
        <v>5</v>
      </c>
      <c r="AB277" s="193">
        <v>0</v>
      </c>
      <c r="AC277" s="332">
        <v>0</v>
      </c>
      <c r="AD277" s="180"/>
      <c r="AE277" s="190">
        <v>85</v>
      </c>
      <c r="AF277" s="191">
        <v>4</v>
      </c>
      <c r="AG277" s="191">
        <v>59</v>
      </c>
      <c r="AH277" s="191">
        <v>1</v>
      </c>
      <c r="AI277" s="191">
        <v>12</v>
      </c>
      <c r="AJ277" s="191">
        <v>1</v>
      </c>
      <c r="AK277" s="191">
        <v>1</v>
      </c>
      <c r="AL277" s="191">
        <v>0</v>
      </c>
      <c r="AM277" s="191">
        <v>1</v>
      </c>
      <c r="AN277" s="191">
        <v>1</v>
      </c>
      <c r="AO277" s="191">
        <v>5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57</v>
      </c>
      <c r="D278" s="331">
        <v>1</v>
      </c>
      <c r="E278" s="193">
        <v>35</v>
      </c>
      <c r="F278" s="193">
        <v>0</v>
      </c>
      <c r="G278" s="193">
        <v>11</v>
      </c>
      <c r="H278" s="193">
        <v>2</v>
      </c>
      <c r="I278" s="193">
        <v>3</v>
      </c>
      <c r="J278" s="193">
        <v>0</v>
      </c>
      <c r="K278" s="193">
        <v>0</v>
      </c>
      <c r="L278" s="193">
        <v>1</v>
      </c>
      <c r="M278" s="193">
        <v>4</v>
      </c>
      <c r="N278" s="193">
        <v>0</v>
      </c>
      <c r="O278" s="332">
        <v>0</v>
      </c>
      <c r="P278" s="180"/>
      <c r="Q278" s="190">
        <v>45</v>
      </c>
      <c r="R278" s="331">
        <v>3</v>
      </c>
      <c r="S278" s="193">
        <v>36</v>
      </c>
      <c r="T278" s="193">
        <v>0</v>
      </c>
      <c r="U278" s="193">
        <v>4</v>
      </c>
      <c r="V278" s="193">
        <v>0</v>
      </c>
      <c r="W278" s="193">
        <v>1</v>
      </c>
      <c r="X278" s="193">
        <v>0</v>
      </c>
      <c r="Y278" s="193">
        <v>0</v>
      </c>
      <c r="Z278" s="193">
        <v>0</v>
      </c>
      <c r="AA278" s="193">
        <v>1</v>
      </c>
      <c r="AB278" s="193">
        <v>0</v>
      </c>
      <c r="AC278" s="332">
        <v>0</v>
      </c>
      <c r="AD278" s="180"/>
      <c r="AE278" s="190">
        <v>102</v>
      </c>
      <c r="AF278" s="191">
        <v>4</v>
      </c>
      <c r="AG278" s="191">
        <v>71</v>
      </c>
      <c r="AH278" s="191">
        <v>0</v>
      </c>
      <c r="AI278" s="191">
        <v>15</v>
      </c>
      <c r="AJ278" s="191">
        <v>2</v>
      </c>
      <c r="AK278" s="191">
        <v>4</v>
      </c>
      <c r="AL278" s="191">
        <v>0</v>
      </c>
      <c r="AM278" s="191">
        <v>0</v>
      </c>
      <c r="AN278" s="191">
        <v>1</v>
      </c>
      <c r="AO278" s="191">
        <v>5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78</v>
      </c>
      <c r="D279" s="331">
        <v>3</v>
      </c>
      <c r="E279" s="193">
        <v>56</v>
      </c>
      <c r="F279" s="193">
        <v>1</v>
      </c>
      <c r="G279" s="193">
        <v>13</v>
      </c>
      <c r="H279" s="193">
        <v>3</v>
      </c>
      <c r="I279" s="193">
        <v>1</v>
      </c>
      <c r="J279" s="193">
        <v>0</v>
      </c>
      <c r="K279" s="193">
        <v>0</v>
      </c>
      <c r="L279" s="193">
        <v>0</v>
      </c>
      <c r="M279" s="193">
        <v>1</v>
      </c>
      <c r="N279" s="193">
        <v>0</v>
      </c>
      <c r="O279" s="332">
        <v>0</v>
      </c>
      <c r="P279" s="180"/>
      <c r="Q279" s="190">
        <v>46</v>
      </c>
      <c r="R279" s="331">
        <v>2</v>
      </c>
      <c r="S279" s="193">
        <v>34</v>
      </c>
      <c r="T279" s="193">
        <v>0</v>
      </c>
      <c r="U279" s="193">
        <v>6</v>
      </c>
      <c r="V279" s="193">
        <v>0</v>
      </c>
      <c r="W279" s="193">
        <v>1</v>
      </c>
      <c r="X279" s="193">
        <v>0</v>
      </c>
      <c r="Y279" s="193">
        <v>1</v>
      </c>
      <c r="Z279" s="193">
        <v>2</v>
      </c>
      <c r="AA279" s="193">
        <v>0</v>
      </c>
      <c r="AB279" s="193">
        <v>0</v>
      </c>
      <c r="AC279" s="332">
        <v>0</v>
      </c>
      <c r="AD279" s="180"/>
      <c r="AE279" s="190">
        <v>124</v>
      </c>
      <c r="AF279" s="191">
        <v>5</v>
      </c>
      <c r="AG279" s="191">
        <v>90</v>
      </c>
      <c r="AH279" s="191">
        <v>1</v>
      </c>
      <c r="AI279" s="191">
        <v>19</v>
      </c>
      <c r="AJ279" s="191">
        <v>3</v>
      </c>
      <c r="AK279" s="191">
        <v>2</v>
      </c>
      <c r="AL279" s="191">
        <v>0</v>
      </c>
      <c r="AM279" s="191">
        <v>1</v>
      </c>
      <c r="AN279" s="191">
        <v>2</v>
      </c>
      <c r="AO279" s="191">
        <v>1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106</v>
      </c>
      <c r="D280" s="331">
        <v>1</v>
      </c>
      <c r="E280" s="193">
        <v>84</v>
      </c>
      <c r="F280" s="193">
        <v>0</v>
      </c>
      <c r="G280" s="193">
        <v>12</v>
      </c>
      <c r="H280" s="193">
        <v>2</v>
      </c>
      <c r="I280" s="193">
        <v>2</v>
      </c>
      <c r="J280" s="193">
        <v>1</v>
      </c>
      <c r="K280" s="193">
        <v>0</v>
      </c>
      <c r="L280" s="193">
        <v>3</v>
      </c>
      <c r="M280" s="193">
        <v>1</v>
      </c>
      <c r="N280" s="193">
        <v>0</v>
      </c>
      <c r="O280" s="332">
        <v>0</v>
      </c>
      <c r="P280" s="180"/>
      <c r="Q280" s="190">
        <v>59</v>
      </c>
      <c r="R280" s="331">
        <v>7</v>
      </c>
      <c r="S280" s="193">
        <v>45</v>
      </c>
      <c r="T280" s="193">
        <v>0</v>
      </c>
      <c r="U280" s="193">
        <v>4</v>
      </c>
      <c r="V280" s="193">
        <v>1</v>
      </c>
      <c r="W280" s="193">
        <v>0</v>
      </c>
      <c r="X280" s="193">
        <v>0</v>
      </c>
      <c r="Y280" s="193">
        <v>0</v>
      </c>
      <c r="Z280" s="193">
        <v>0</v>
      </c>
      <c r="AA280" s="193">
        <v>2</v>
      </c>
      <c r="AB280" s="193">
        <v>0</v>
      </c>
      <c r="AC280" s="332">
        <v>0</v>
      </c>
      <c r="AD280" s="180"/>
      <c r="AE280" s="190">
        <v>165</v>
      </c>
      <c r="AF280" s="191">
        <v>8</v>
      </c>
      <c r="AG280" s="191">
        <v>129</v>
      </c>
      <c r="AH280" s="191">
        <v>0</v>
      </c>
      <c r="AI280" s="191">
        <v>16</v>
      </c>
      <c r="AJ280" s="191">
        <v>3</v>
      </c>
      <c r="AK280" s="191">
        <v>2</v>
      </c>
      <c r="AL280" s="191">
        <v>1</v>
      </c>
      <c r="AM280" s="191">
        <v>0</v>
      </c>
      <c r="AN280" s="191">
        <v>3</v>
      </c>
      <c r="AO280" s="191">
        <v>3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121</v>
      </c>
      <c r="D281" s="331">
        <v>3</v>
      </c>
      <c r="E281" s="193">
        <v>101</v>
      </c>
      <c r="F281" s="193">
        <v>0</v>
      </c>
      <c r="G281" s="193">
        <v>14</v>
      </c>
      <c r="H281" s="193">
        <v>2</v>
      </c>
      <c r="I281" s="193">
        <v>0</v>
      </c>
      <c r="J281" s="193">
        <v>0</v>
      </c>
      <c r="K281" s="193">
        <v>0</v>
      </c>
      <c r="L281" s="193">
        <v>1</v>
      </c>
      <c r="M281" s="193">
        <v>0</v>
      </c>
      <c r="N281" s="193">
        <v>0</v>
      </c>
      <c r="O281" s="332">
        <v>0</v>
      </c>
      <c r="P281" s="180"/>
      <c r="Q281" s="190">
        <v>68</v>
      </c>
      <c r="R281" s="331">
        <v>6</v>
      </c>
      <c r="S281" s="193">
        <v>52</v>
      </c>
      <c r="T281" s="193">
        <v>0</v>
      </c>
      <c r="U281" s="193">
        <v>9</v>
      </c>
      <c r="V281" s="193">
        <v>1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189</v>
      </c>
      <c r="AF281" s="191">
        <v>9</v>
      </c>
      <c r="AG281" s="191">
        <v>153</v>
      </c>
      <c r="AH281" s="191">
        <v>0</v>
      </c>
      <c r="AI281" s="191">
        <v>23</v>
      </c>
      <c r="AJ281" s="191">
        <v>3</v>
      </c>
      <c r="AK281" s="191">
        <v>0</v>
      </c>
      <c r="AL281" s="191">
        <v>0</v>
      </c>
      <c r="AM281" s="191">
        <v>0</v>
      </c>
      <c r="AN281" s="191">
        <v>1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131</v>
      </c>
      <c r="D282" s="331">
        <v>1</v>
      </c>
      <c r="E282" s="193">
        <v>116</v>
      </c>
      <c r="F282" s="193">
        <v>0</v>
      </c>
      <c r="G282" s="193">
        <v>9</v>
      </c>
      <c r="H282" s="193">
        <v>1</v>
      </c>
      <c r="I282" s="193">
        <v>4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56</v>
      </c>
      <c r="R282" s="331">
        <v>11</v>
      </c>
      <c r="S282" s="193">
        <v>43</v>
      </c>
      <c r="T282" s="193">
        <v>0</v>
      </c>
      <c r="U282" s="193">
        <v>2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187</v>
      </c>
      <c r="AF282" s="191">
        <v>12</v>
      </c>
      <c r="AG282" s="191">
        <v>159</v>
      </c>
      <c r="AH282" s="191">
        <v>0</v>
      </c>
      <c r="AI282" s="191">
        <v>11</v>
      </c>
      <c r="AJ282" s="191">
        <v>1</v>
      </c>
      <c r="AK282" s="191">
        <v>4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151</v>
      </c>
      <c r="D283" s="331">
        <v>4</v>
      </c>
      <c r="E283" s="193">
        <v>130</v>
      </c>
      <c r="F283" s="193">
        <v>1</v>
      </c>
      <c r="G283" s="193">
        <v>13</v>
      </c>
      <c r="H283" s="193">
        <v>1</v>
      </c>
      <c r="I283" s="193">
        <v>1</v>
      </c>
      <c r="J283" s="193">
        <v>0</v>
      </c>
      <c r="K283" s="193">
        <v>0</v>
      </c>
      <c r="L283" s="193">
        <v>0</v>
      </c>
      <c r="M283" s="193">
        <v>1</v>
      </c>
      <c r="N283" s="193">
        <v>0</v>
      </c>
      <c r="O283" s="332">
        <v>0</v>
      </c>
      <c r="P283" s="180"/>
      <c r="Q283" s="190">
        <v>72</v>
      </c>
      <c r="R283" s="331">
        <v>10</v>
      </c>
      <c r="S283" s="193">
        <v>59</v>
      </c>
      <c r="T283" s="193">
        <v>0</v>
      </c>
      <c r="U283" s="193">
        <v>3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223</v>
      </c>
      <c r="AF283" s="191">
        <v>14</v>
      </c>
      <c r="AG283" s="191">
        <v>189</v>
      </c>
      <c r="AH283" s="191">
        <v>1</v>
      </c>
      <c r="AI283" s="191">
        <v>16</v>
      </c>
      <c r="AJ283" s="191">
        <v>1</v>
      </c>
      <c r="AK283" s="191">
        <v>1</v>
      </c>
      <c r="AL283" s="191">
        <v>0</v>
      </c>
      <c r="AM283" s="191">
        <v>0</v>
      </c>
      <c r="AN283" s="191">
        <v>0</v>
      </c>
      <c r="AO283" s="191">
        <v>1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126</v>
      </c>
      <c r="D284" s="331">
        <v>3</v>
      </c>
      <c r="E284" s="193">
        <v>112</v>
      </c>
      <c r="F284" s="193">
        <v>0</v>
      </c>
      <c r="G284" s="193">
        <v>7</v>
      </c>
      <c r="H284" s="193">
        <v>1</v>
      </c>
      <c r="I284" s="193">
        <v>1</v>
      </c>
      <c r="J284" s="193">
        <v>0</v>
      </c>
      <c r="K284" s="193">
        <v>2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77</v>
      </c>
      <c r="R284" s="331">
        <v>7</v>
      </c>
      <c r="S284" s="193">
        <v>65</v>
      </c>
      <c r="T284" s="193">
        <v>0</v>
      </c>
      <c r="U284" s="193">
        <v>4</v>
      </c>
      <c r="V284" s="193">
        <v>0</v>
      </c>
      <c r="W284" s="193">
        <v>0</v>
      </c>
      <c r="X284" s="193">
        <v>0</v>
      </c>
      <c r="Y284" s="193">
        <v>0</v>
      </c>
      <c r="Z284" s="193">
        <v>1</v>
      </c>
      <c r="AA284" s="193">
        <v>0</v>
      </c>
      <c r="AB284" s="193">
        <v>0</v>
      </c>
      <c r="AC284" s="332">
        <v>0</v>
      </c>
      <c r="AD284" s="180"/>
      <c r="AE284" s="190">
        <v>203</v>
      </c>
      <c r="AF284" s="191">
        <v>10</v>
      </c>
      <c r="AG284" s="191">
        <v>177</v>
      </c>
      <c r="AH284" s="191">
        <v>0</v>
      </c>
      <c r="AI284" s="191">
        <v>11</v>
      </c>
      <c r="AJ284" s="191">
        <v>1</v>
      </c>
      <c r="AK284" s="191">
        <v>1</v>
      </c>
      <c r="AL284" s="191">
        <v>0</v>
      </c>
      <c r="AM284" s="191">
        <v>2</v>
      </c>
      <c r="AN284" s="191">
        <v>1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155</v>
      </c>
      <c r="D285" s="331">
        <v>3</v>
      </c>
      <c r="E285" s="193">
        <v>136</v>
      </c>
      <c r="F285" s="193">
        <v>2</v>
      </c>
      <c r="G285" s="193">
        <v>7</v>
      </c>
      <c r="H285" s="193">
        <v>2</v>
      </c>
      <c r="I285" s="193">
        <v>2</v>
      </c>
      <c r="J285" s="193">
        <v>0</v>
      </c>
      <c r="K285" s="193">
        <v>1</v>
      </c>
      <c r="L285" s="193">
        <v>0</v>
      </c>
      <c r="M285" s="193">
        <v>2</v>
      </c>
      <c r="N285" s="193">
        <v>0</v>
      </c>
      <c r="O285" s="332">
        <v>0</v>
      </c>
      <c r="P285" s="180"/>
      <c r="Q285" s="190">
        <v>77</v>
      </c>
      <c r="R285" s="331">
        <v>8</v>
      </c>
      <c r="S285" s="193">
        <v>60</v>
      </c>
      <c r="T285" s="193">
        <v>1</v>
      </c>
      <c r="U285" s="193">
        <v>4</v>
      </c>
      <c r="V285" s="193">
        <v>0</v>
      </c>
      <c r="W285" s="193">
        <v>2</v>
      </c>
      <c r="X285" s="193">
        <v>0</v>
      </c>
      <c r="Y285" s="193">
        <v>0</v>
      </c>
      <c r="Z285" s="193">
        <v>1</v>
      </c>
      <c r="AA285" s="193">
        <v>1</v>
      </c>
      <c r="AB285" s="193">
        <v>0</v>
      </c>
      <c r="AC285" s="332">
        <v>0</v>
      </c>
      <c r="AD285" s="180"/>
      <c r="AE285" s="190">
        <v>232</v>
      </c>
      <c r="AF285" s="191">
        <v>11</v>
      </c>
      <c r="AG285" s="191">
        <v>196</v>
      </c>
      <c r="AH285" s="191">
        <v>3</v>
      </c>
      <c r="AI285" s="191">
        <v>11</v>
      </c>
      <c r="AJ285" s="191">
        <v>2</v>
      </c>
      <c r="AK285" s="191">
        <v>4</v>
      </c>
      <c r="AL285" s="191">
        <v>0</v>
      </c>
      <c r="AM285" s="191">
        <v>1</v>
      </c>
      <c r="AN285" s="191">
        <v>1</v>
      </c>
      <c r="AO285" s="191">
        <v>3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124</v>
      </c>
      <c r="D286" s="331">
        <v>2</v>
      </c>
      <c r="E286" s="193">
        <v>106</v>
      </c>
      <c r="F286" s="193">
        <v>1</v>
      </c>
      <c r="G286" s="193">
        <v>8</v>
      </c>
      <c r="H286" s="193">
        <v>4</v>
      </c>
      <c r="I286" s="193">
        <v>0</v>
      </c>
      <c r="J286" s="193">
        <v>0</v>
      </c>
      <c r="K286" s="193">
        <v>0</v>
      </c>
      <c r="L286" s="193">
        <v>0</v>
      </c>
      <c r="M286" s="193">
        <v>3</v>
      </c>
      <c r="N286" s="193">
        <v>0</v>
      </c>
      <c r="O286" s="332">
        <v>0</v>
      </c>
      <c r="P286" s="180"/>
      <c r="Q286" s="190">
        <v>92</v>
      </c>
      <c r="R286" s="331">
        <v>11</v>
      </c>
      <c r="S286" s="193">
        <v>68</v>
      </c>
      <c r="T286" s="193">
        <v>0</v>
      </c>
      <c r="U286" s="193">
        <v>8</v>
      </c>
      <c r="V286" s="193">
        <v>2</v>
      </c>
      <c r="W286" s="193">
        <v>2</v>
      </c>
      <c r="X286" s="193">
        <v>1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216</v>
      </c>
      <c r="AF286" s="191">
        <v>13</v>
      </c>
      <c r="AG286" s="191">
        <v>174</v>
      </c>
      <c r="AH286" s="191">
        <v>1</v>
      </c>
      <c r="AI286" s="191">
        <v>16</v>
      </c>
      <c r="AJ286" s="191">
        <v>6</v>
      </c>
      <c r="AK286" s="191">
        <v>2</v>
      </c>
      <c r="AL286" s="191">
        <v>1</v>
      </c>
      <c r="AM286" s="191">
        <v>0</v>
      </c>
      <c r="AN286" s="191">
        <v>0</v>
      </c>
      <c r="AO286" s="191">
        <v>3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114</v>
      </c>
      <c r="D287" s="331">
        <v>2</v>
      </c>
      <c r="E287" s="193">
        <v>103</v>
      </c>
      <c r="F287" s="193">
        <v>1</v>
      </c>
      <c r="G287" s="193">
        <v>5</v>
      </c>
      <c r="H287" s="193">
        <v>1</v>
      </c>
      <c r="I287" s="193">
        <v>1</v>
      </c>
      <c r="J287" s="193">
        <v>0</v>
      </c>
      <c r="K287" s="193">
        <v>0</v>
      </c>
      <c r="L287" s="193">
        <v>0</v>
      </c>
      <c r="M287" s="193">
        <v>1</v>
      </c>
      <c r="N287" s="193">
        <v>0</v>
      </c>
      <c r="O287" s="332">
        <v>0</v>
      </c>
      <c r="P287" s="180"/>
      <c r="Q287" s="190">
        <v>69</v>
      </c>
      <c r="R287" s="331">
        <v>7</v>
      </c>
      <c r="S287" s="193">
        <v>53</v>
      </c>
      <c r="T287" s="193">
        <v>0</v>
      </c>
      <c r="U287" s="193">
        <v>5</v>
      </c>
      <c r="V287" s="193">
        <v>1</v>
      </c>
      <c r="W287" s="193">
        <v>3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183</v>
      </c>
      <c r="AF287" s="191">
        <v>9</v>
      </c>
      <c r="AG287" s="191">
        <v>156</v>
      </c>
      <c r="AH287" s="191">
        <v>1</v>
      </c>
      <c r="AI287" s="191">
        <v>10</v>
      </c>
      <c r="AJ287" s="191">
        <v>2</v>
      </c>
      <c r="AK287" s="191">
        <v>4</v>
      </c>
      <c r="AL287" s="191">
        <v>0</v>
      </c>
      <c r="AM287" s="191">
        <v>0</v>
      </c>
      <c r="AN287" s="191">
        <v>0</v>
      </c>
      <c r="AO287" s="191">
        <v>1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112</v>
      </c>
      <c r="D288" s="331">
        <v>4</v>
      </c>
      <c r="E288" s="193">
        <v>91</v>
      </c>
      <c r="F288" s="193">
        <v>0</v>
      </c>
      <c r="G288" s="193">
        <v>11</v>
      </c>
      <c r="H288" s="193">
        <v>4</v>
      </c>
      <c r="I288" s="193">
        <v>0</v>
      </c>
      <c r="J288" s="193">
        <v>0</v>
      </c>
      <c r="K288" s="193">
        <v>0</v>
      </c>
      <c r="L288" s="193">
        <v>1</v>
      </c>
      <c r="M288" s="193">
        <v>1</v>
      </c>
      <c r="N288" s="193">
        <v>0</v>
      </c>
      <c r="O288" s="332">
        <v>0</v>
      </c>
      <c r="P288" s="180"/>
      <c r="Q288" s="190">
        <v>77</v>
      </c>
      <c r="R288" s="331">
        <v>5</v>
      </c>
      <c r="S288" s="193">
        <v>59</v>
      </c>
      <c r="T288" s="193">
        <v>0</v>
      </c>
      <c r="U288" s="193">
        <v>9</v>
      </c>
      <c r="V288" s="193">
        <v>0</v>
      </c>
      <c r="W288" s="193">
        <v>2</v>
      </c>
      <c r="X288" s="193">
        <v>0</v>
      </c>
      <c r="Y288" s="193">
        <v>0</v>
      </c>
      <c r="Z288" s="193">
        <v>1</v>
      </c>
      <c r="AA288" s="193">
        <v>1</v>
      </c>
      <c r="AB288" s="193">
        <v>0</v>
      </c>
      <c r="AC288" s="332">
        <v>0</v>
      </c>
      <c r="AD288" s="180"/>
      <c r="AE288" s="190">
        <v>189</v>
      </c>
      <c r="AF288" s="191">
        <v>9</v>
      </c>
      <c r="AG288" s="191">
        <v>150</v>
      </c>
      <c r="AH288" s="191">
        <v>0</v>
      </c>
      <c r="AI288" s="191">
        <v>20</v>
      </c>
      <c r="AJ288" s="191">
        <v>4</v>
      </c>
      <c r="AK288" s="191">
        <v>2</v>
      </c>
      <c r="AL288" s="191">
        <v>0</v>
      </c>
      <c r="AM288" s="191">
        <v>0</v>
      </c>
      <c r="AN288" s="191">
        <v>2</v>
      </c>
      <c r="AO288" s="191">
        <v>2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82</v>
      </c>
      <c r="D289" s="331">
        <v>4</v>
      </c>
      <c r="E289" s="193">
        <v>60</v>
      </c>
      <c r="F289" s="193">
        <v>1</v>
      </c>
      <c r="G289" s="193">
        <v>10</v>
      </c>
      <c r="H289" s="193">
        <v>1</v>
      </c>
      <c r="I289" s="193">
        <v>0</v>
      </c>
      <c r="J289" s="193">
        <v>0</v>
      </c>
      <c r="K289" s="193">
        <v>1</v>
      </c>
      <c r="L289" s="193">
        <v>2</v>
      </c>
      <c r="M289" s="193">
        <v>3</v>
      </c>
      <c r="N289" s="193">
        <v>0</v>
      </c>
      <c r="O289" s="332">
        <v>0</v>
      </c>
      <c r="P289" s="180"/>
      <c r="Q289" s="190">
        <v>65</v>
      </c>
      <c r="R289" s="331">
        <v>1</v>
      </c>
      <c r="S289" s="193">
        <v>50</v>
      </c>
      <c r="T289" s="193">
        <v>1</v>
      </c>
      <c r="U289" s="193">
        <v>9</v>
      </c>
      <c r="V289" s="193">
        <v>0</v>
      </c>
      <c r="W289" s="193">
        <v>1</v>
      </c>
      <c r="X289" s="193">
        <v>0</v>
      </c>
      <c r="Y289" s="193">
        <v>0</v>
      </c>
      <c r="Z289" s="193">
        <v>1</v>
      </c>
      <c r="AA289" s="193">
        <v>1</v>
      </c>
      <c r="AB289" s="193">
        <v>1</v>
      </c>
      <c r="AC289" s="332">
        <v>0</v>
      </c>
      <c r="AD289" s="180"/>
      <c r="AE289" s="190">
        <v>147</v>
      </c>
      <c r="AF289" s="191">
        <v>5</v>
      </c>
      <c r="AG289" s="191">
        <v>110</v>
      </c>
      <c r="AH289" s="191">
        <v>2</v>
      </c>
      <c r="AI289" s="191">
        <v>19</v>
      </c>
      <c r="AJ289" s="191">
        <v>1</v>
      </c>
      <c r="AK289" s="191">
        <v>1</v>
      </c>
      <c r="AL289" s="191">
        <v>0</v>
      </c>
      <c r="AM289" s="191">
        <v>1</v>
      </c>
      <c r="AN289" s="191">
        <v>3</v>
      </c>
      <c r="AO289" s="191">
        <v>4</v>
      </c>
      <c r="AP289" s="191">
        <v>1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84</v>
      </c>
      <c r="D290" s="331">
        <v>2</v>
      </c>
      <c r="E290" s="193">
        <v>70</v>
      </c>
      <c r="F290" s="193">
        <v>0</v>
      </c>
      <c r="G290" s="193">
        <v>7</v>
      </c>
      <c r="H290" s="193">
        <v>0</v>
      </c>
      <c r="I290" s="193">
        <v>0</v>
      </c>
      <c r="J290" s="193">
        <v>1</v>
      </c>
      <c r="K290" s="193">
        <v>1</v>
      </c>
      <c r="L290" s="193">
        <v>2</v>
      </c>
      <c r="M290" s="193">
        <v>1</v>
      </c>
      <c r="N290" s="193">
        <v>0</v>
      </c>
      <c r="O290" s="332">
        <v>0</v>
      </c>
      <c r="P290" s="180"/>
      <c r="Q290" s="190">
        <v>62</v>
      </c>
      <c r="R290" s="331">
        <v>4</v>
      </c>
      <c r="S290" s="193">
        <v>37</v>
      </c>
      <c r="T290" s="193">
        <v>1</v>
      </c>
      <c r="U290" s="193">
        <v>7</v>
      </c>
      <c r="V290" s="193">
        <v>2</v>
      </c>
      <c r="W290" s="193">
        <v>1</v>
      </c>
      <c r="X290" s="193">
        <v>1</v>
      </c>
      <c r="Y290" s="193">
        <v>1</v>
      </c>
      <c r="Z290" s="193">
        <v>2</v>
      </c>
      <c r="AA290" s="193">
        <v>6</v>
      </c>
      <c r="AB290" s="193">
        <v>0</v>
      </c>
      <c r="AC290" s="332">
        <v>0</v>
      </c>
      <c r="AD290" s="180"/>
      <c r="AE290" s="190">
        <v>146</v>
      </c>
      <c r="AF290" s="191">
        <v>6</v>
      </c>
      <c r="AG290" s="191">
        <v>107</v>
      </c>
      <c r="AH290" s="191">
        <v>1</v>
      </c>
      <c r="AI290" s="191">
        <v>14</v>
      </c>
      <c r="AJ290" s="191">
        <v>2</v>
      </c>
      <c r="AK290" s="191">
        <v>1</v>
      </c>
      <c r="AL290" s="191">
        <v>2</v>
      </c>
      <c r="AM290" s="191">
        <v>2</v>
      </c>
      <c r="AN290" s="191">
        <v>4</v>
      </c>
      <c r="AO290" s="191">
        <v>7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89</v>
      </c>
      <c r="D291" s="331">
        <v>2</v>
      </c>
      <c r="E291" s="193">
        <v>64</v>
      </c>
      <c r="F291" s="193">
        <v>1</v>
      </c>
      <c r="G291" s="193">
        <v>16</v>
      </c>
      <c r="H291" s="193">
        <v>1</v>
      </c>
      <c r="I291" s="193">
        <v>0</v>
      </c>
      <c r="J291" s="193">
        <v>0</v>
      </c>
      <c r="K291" s="193">
        <v>1</v>
      </c>
      <c r="L291" s="193">
        <v>2</v>
      </c>
      <c r="M291" s="193">
        <v>2</v>
      </c>
      <c r="N291" s="193">
        <v>0</v>
      </c>
      <c r="O291" s="332">
        <v>0</v>
      </c>
      <c r="P291" s="180"/>
      <c r="Q291" s="190">
        <v>56</v>
      </c>
      <c r="R291" s="331">
        <v>0</v>
      </c>
      <c r="S291" s="193">
        <v>41</v>
      </c>
      <c r="T291" s="193">
        <v>0</v>
      </c>
      <c r="U291" s="193">
        <v>10</v>
      </c>
      <c r="V291" s="193">
        <v>0</v>
      </c>
      <c r="W291" s="193">
        <v>2</v>
      </c>
      <c r="X291" s="193">
        <v>0</v>
      </c>
      <c r="Y291" s="193">
        <v>0</v>
      </c>
      <c r="Z291" s="193">
        <v>1</v>
      </c>
      <c r="AA291" s="193">
        <v>2</v>
      </c>
      <c r="AB291" s="193">
        <v>0</v>
      </c>
      <c r="AC291" s="332">
        <v>0</v>
      </c>
      <c r="AD291" s="180"/>
      <c r="AE291" s="190">
        <v>145</v>
      </c>
      <c r="AF291" s="191">
        <v>2</v>
      </c>
      <c r="AG291" s="191">
        <v>105</v>
      </c>
      <c r="AH291" s="191">
        <v>1</v>
      </c>
      <c r="AI291" s="191">
        <v>26</v>
      </c>
      <c r="AJ291" s="191">
        <v>1</v>
      </c>
      <c r="AK291" s="191">
        <v>2</v>
      </c>
      <c r="AL291" s="191">
        <v>0</v>
      </c>
      <c r="AM291" s="191">
        <v>1</v>
      </c>
      <c r="AN291" s="191">
        <v>3</v>
      </c>
      <c r="AO291" s="191">
        <v>4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68</v>
      </c>
      <c r="D292" s="331">
        <v>1</v>
      </c>
      <c r="E292" s="193">
        <v>55</v>
      </c>
      <c r="F292" s="193">
        <v>0</v>
      </c>
      <c r="G292" s="193">
        <v>9</v>
      </c>
      <c r="H292" s="193">
        <v>2</v>
      </c>
      <c r="I292" s="193">
        <v>0</v>
      </c>
      <c r="J292" s="193">
        <v>0</v>
      </c>
      <c r="K292" s="193">
        <v>1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65</v>
      </c>
      <c r="R292" s="331">
        <v>1</v>
      </c>
      <c r="S292" s="193">
        <v>54</v>
      </c>
      <c r="T292" s="193">
        <v>1</v>
      </c>
      <c r="U292" s="193">
        <v>5</v>
      </c>
      <c r="V292" s="193">
        <v>0</v>
      </c>
      <c r="W292" s="193">
        <v>1</v>
      </c>
      <c r="X292" s="193">
        <v>0</v>
      </c>
      <c r="Y292" s="193">
        <v>1</v>
      </c>
      <c r="Z292" s="193">
        <v>0</v>
      </c>
      <c r="AA292" s="193">
        <v>1</v>
      </c>
      <c r="AB292" s="193">
        <v>0</v>
      </c>
      <c r="AC292" s="332">
        <v>1</v>
      </c>
      <c r="AD292" s="180"/>
      <c r="AE292" s="190">
        <v>133</v>
      </c>
      <c r="AF292" s="191">
        <v>2</v>
      </c>
      <c r="AG292" s="191">
        <v>109</v>
      </c>
      <c r="AH292" s="191">
        <v>1</v>
      </c>
      <c r="AI292" s="191">
        <v>14</v>
      </c>
      <c r="AJ292" s="191">
        <v>2</v>
      </c>
      <c r="AK292" s="191">
        <v>1</v>
      </c>
      <c r="AL292" s="191">
        <v>0</v>
      </c>
      <c r="AM292" s="191">
        <v>2</v>
      </c>
      <c r="AN292" s="191">
        <v>0</v>
      </c>
      <c r="AO292" s="191">
        <v>1</v>
      </c>
      <c r="AP292" s="191">
        <v>0</v>
      </c>
      <c r="AQ292" s="192">
        <v>1</v>
      </c>
      <c r="AR292" s="11"/>
    </row>
    <row r="293" spans="1:44" x14ac:dyDescent="0.25">
      <c r="A293" s="240">
        <v>2</v>
      </c>
      <c r="B293" s="311">
        <v>0.4375</v>
      </c>
      <c r="C293" s="190">
        <v>80</v>
      </c>
      <c r="D293" s="331">
        <v>3</v>
      </c>
      <c r="E293" s="193">
        <v>62</v>
      </c>
      <c r="F293" s="193">
        <v>1</v>
      </c>
      <c r="G293" s="193">
        <v>9</v>
      </c>
      <c r="H293" s="193">
        <v>1</v>
      </c>
      <c r="I293" s="193">
        <v>1</v>
      </c>
      <c r="J293" s="193">
        <v>0</v>
      </c>
      <c r="K293" s="193">
        <v>0</v>
      </c>
      <c r="L293" s="193">
        <v>0</v>
      </c>
      <c r="M293" s="193">
        <v>2</v>
      </c>
      <c r="N293" s="193">
        <v>0</v>
      </c>
      <c r="O293" s="332">
        <v>1</v>
      </c>
      <c r="P293" s="180"/>
      <c r="Q293" s="190">
        <v>67</v>
      </c>
      <c r="R293" s="331">
        <v>3</v>
      </c>
      <c r="S293" s="193">
        <v>55</v>
      </c>
      <c r="T293" s="193">
        <v>0</v>
      </c>
      <c r="U293" s="193">
        <v>7</v>
      </c>
      <c r="V293" s="193">
        <v>0</v>
      </c>
      <c r="W293" s="193">
        <v>1</v>
      </c>
      <c r="X293" s="193">
        <v>0</v>
      </c>
      <c r="Y293" s="193">
        <v>0</v>
      </c>
      <c r="Z293" s="193">
        <v>1</v>
      </c>
      <c r="AA293" s="193">
        <v>0</v>
      </c>
      <c r="AB293" s="193">
        <v>0</v>
      </c>
      <c r="AC293" s="332">
        <v>0</v>
      </c>
      <c r="AD293" s="180"/>
      <c r="AE293" s="190">
        <v>147</v>
      </c>
      <c r="AF293" s="191">
        <v>6</v>
      </c>
      <c r="AG293" s="191">
        <v>117</v>
      </c>
      <c r="AH293" s="191">
        <v>1</v>
      </c>
      <c r="AI293" s="191">
        <v>16</v>
      </c>
      <c r="AJ293" s="191">
        <v>1</v>
      </c>
      <c r="AK293" s="191">
        <v>2</v>
      </c>
      <c r="AL293" s="191">
        <v>0</v>
      </c>
      <c r="AM293" s="191">
        <v>0</v>
      </c>
      <c r="AN293" s="191">
        <v>1</v>
      </c>
      <c r="AO293" s="191">
        <v>2</v>
      </c>
      <c r="AP293" s="191">
        <v>0</v>
      </c>
      <c r="AQ293" s="192">
        <v>1</v>
      </c>
      <c r="AR293" s="11"/>
    </row>
    <row r="294" spans="1:44" x14ac:dyDescent="0.25">
      <c r="A294" s="240">
        <v>2</v>
      </c>
      <c r="B294" s="311">
        <v>0.44791700000000001</v>
      </c>
      <c r="C294" s="190">
        <v>65</v>
      </c>
      <c r="D294" s="331">
        <v>2</v>
      </c>
      <c r="E294" s="193">
        <v>52</v>
      </c>
      <c r="F294" s="193">
        <v>0</v>
      </c>
      <c r="G294" s="193">
        <v>5</v>
      </c>
      <c r="H294" s="193">
        <v>1</v>
      </c>
      <c r="I294" s="193">
        <v>1</v>
      </c>
      <c r="J294" s="193">
        <v>0</v>
      </c>
      <c r="K294" s="193">
        <v>0</v>
      </c>
      <c r="L294" s="193">
        <v>1</v>
      </c>
      <c r="M294" s="193">
        <v>3</v>
      </c>
      <c r="N294" s="193">
        <v>0</v>
      </c>
      <c r="O294" s="332">
        <v>0</v>
      </c>
      <c r="P294" s="180"/>
      <c r="Q294" s="190">
        <v>55</v>
      </c>
      <c r="R294" s="331">
        <v>2</v>
      </c>
      <c r="S294" s="193">
        <v>35</v>
      </c>
      <c r="T294" s="193">
        <v>0</v>
      </c>
      <c r="U294" s="193">
        <v>11</v>
      </c>
      <c r="V294" s="193">
        <v>2</v>
      </c>
      <c r="W294" s="193">
        <v>1</v>
      </c>
      <c r="X294" s="193">
        <v>0</v>
      </c>
      <c r="Y294" s="193">
        <v>2</v>
      </c>
      <c r="Z294" s="193">
        <v>1</v>
      </c>
      <c r="AA294" s="193">
        <v>1</v>
      </c>
      <c r="AB294" s="193">
        <v>0</v>
      </c>
      <c r="AC294" s="332">
        <v>0</v>
      </c>
      <c r="AD294" s="180"/>
      <c r="AE294" s="190">
        <v>120</v>
      </c>
      <c r="AF294" s="191">
        <v>4</v>
      </c>
      <c r="AG294" s="191">
        <v>87</v>
      </c>
      <c r="AH294" s="191">
        <v>0</v>
      </c>
      <c r="AI294" s="191">
        <v>16</v>
      </c>
      <c r="AJ294" s="191">
        <v>3</v>
      </c>
      <c r="AK294" s="191">
        <v>2</v>
      </c>
      <c r="AL294" s="191">
        <v>0</v>
      </c>
      <c r="AM294" s="191">
        <v>2</v>
      </c>
      <c r="AN294" s="191">
        <v>2</v>
      </c>
      <c r="AO294" s="191">
        <v>4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63</v>
      </c>
      <c r="D295" s="331">
        <v>3</v>
      </c>
      <c r="E295" s="193">
        <v>51</v>
      </c>
      <c r="F295" s="193">
        <v>0</v>
      </c>
      <c r="G295" s="193">
        <v>7</v>
      </c>
      <c r="H295" s="193">
        <v>0</v>
      </c>
      <c r="I295" s="193">
        <v>0</v>
      </c>
      <c r="J295" s="193">
        <v>0</v>
      </c>
      <c r="K295" s="193">
        <v>0</v>
      </c>
      <c r="L295" s="193">
        <v>2</v>
      </c>
      <c r="M295" s="193">
        <v>0</v>
      </c>
      <c r="N295" s="193">
        <v>0</v>
      </c>
      <c r="O295" s="332">
        <v>0</v>
      </c>
      <c r="P295" s="180"/>
      <c r="Q295" s="190">
        <v>73</v>
      </c>
      <c r="R295" s="331">
        <v>5</v>
      </c>
      <c r="S295" s="193">
        <v>53</v>
      </c>
      <c r="T295" s="193">
        <v>1</v>
      </c>
      <c r="U295" s="193">
        <v>9</v>
      </c>
      <c r="V295" s="193">
        <v>1</v>
      </c>
      <c r="W295" s="193">
        <v>0</v>
      </c>
      <c r="X295" s="193">
        <v>0</v>
      </c>
      <c r="Y295" s="193">
        <v>1</v>
      </c>
      <c r="Z295" s="193">
        <v>1</v>
      </c>
      <c r="AA295" s="193">
        <v>2</v>
      </c>
      <c r="AB295" s="193">
        <v>0</v>
      </c>
      <c r="AC295" s="332">
        <v>0</v>
      </c>
      <c r="AD295" s="180"/>
      <c r="AE295" s="190">
        <v>136</v>
      </c>
      <c r="AF295" s="191">
        <v>8</v>
      </c>
      <c r="AG295" s="191">
        <v>104</v>
      </c>
      <c r="AH295" s="191">
        <v>1</v>
      </c>
      <c r="AI295" s="191">
        <v>16</v>
      </c>
      <c r="AJ295" s="191">
        <v>1</v>
      </c>
      <c r="AK295" s="191">
        <v>0</v>
      </c>
      <c r="AL295" s="191">
        <v>0</v>
      </c>
      <c r="AM295" s="191">
        <v>1</v>
      </c>
      <c r="AN295" s="191">
        <v>3</v>
      </c>
      <c r="AO295" s="191">
        <v>2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69</v>
      </c>
      <c r="D296" s="331">
        <v>3</v>
      </c>
      <c r="E296" s="193">
        <v>51</v>
      </c>
      <c r="F296" s="193">
        <v>0</v>
      </c>
      <c r="G296" s="193">
        <v>10</v>
      </c>
      <c r="H296" s="193">
        <v>0</v>
      </c>
      <c r="I296" s="193">
        <v>1</v>
      </c>
      <c r="J296" s="193">
        <v>1</v>
      </c>
      <c r="K296" s="193">
        <v>1</v>
      </c>
      <c r="L296" s="193">
        <v>2</v>
      </c>
      <c r="M296" s="193">
        <v>0</v>
      </c>
      <c r="N296" s="193">
        <v>0</v>
      </c>
      <c r="O296" s="332">
        <v>0</v>
      </c>
      <c r="P296" s="180"/>
      <c r="Q296" s="190">
        <v>63</v>
      </c>
      <c r="R296" s="331">
        <v>3</v>
      </c>
      <c r="S296" s="193">
        <v>47</v>
      </c>
      <c r="T296" s="193">
        <v>0</v>
      </c>
      <c r="U296" s="193">
        <v>9</v>
      </c>
      <c r="V296" s="193">
        <v>1</v>
      </c>
      <c r="W296" s="193">
        <v>1</v>
      </c>
      <c r="X296" s="193">
        <v>0</v>
      </c>
      <c r="Y296" s="193">
        <v>1</v>
      </c>
      <c r="Z296" s="193">
        <v>1</v>
      </c>
      <c r="AA296" s="193">
        <v>0</v>
      </c>
      <c r="AB296" s="193">
        <v>0</v>
      </c>
      <c r="AC296" s="332">
        <v>0</v>
      </c>
      <c r="AD296" s="180"/>
      <c r="AE296" s="190">
        <v>132</v>
      </c>
      <c r="AF296" s="191">
        <v>6</v>
      </c>
      <c r="AG296" s="191">
        <v>98</v>
      </c>
      <c r="AH296" s="191">
        <v>0</v>
      </c>
      <c r="AI296" s="191">
        <v>19</v>
      </c>
      <c r="AJ296" s="191">
        <v>1</v>
      </c>
      <c r="AK296" s="191">
        <v>2</v>
      </c>
      <c r="AL296" s="191">
        <v>1</v>
      </c>
      <c r="AM296" s="191">
        <v>2</v>
      </c>
      <c r="AN296" s="191">
        <v>3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92</v>
      </c>
      <c r="D297" s="331">
        <v>0</v>
      </c>
      <c r="E297" s="193">
        <v>67</v>
      </c>
      <c r="F297" s="193">
        <v>2</v>
      </c>
      <c r="G297" s="193">
        <v>14</v>
      </c>
      <c r="H297" s="193">
        <v>1</v>
      </c>
      <c r="I297" s="193">
        <v>0</v>
      </c>
      <c r="J297" s="193">
        <v>0</v>
      </c>
      <c r="K297" s="193">
        <v>1</v>
      </c>
      <c r="L297" s="193">
        <v>5</v>
      </c>
      <c r="M297" s="193">
        <v>2</v>
      </c>
      <c r="N297" s="193">
        <v>0</v>
      </c>
      <c r="O297" s="332">
        <v>0</v>
      </c>
      <c r="P297" s="180"/>
      <c r="Q297" s="190">
        <v>60</v>
      </c>
      <c r="R297" s="331">
        <v>4</v>
      </c>
      <c r="S297" s="193">
        <v>44</v>
      </c>
      <c r="T297" s="193">
        <v>0</v>
      </c>
      <c r="U297" s="193">
        <v>8</v>
      </c>
      <c r="V297" s="193">
        <v>0</v>
      </c>
      <c r="W297" s="193">
        <v>1</v>
      </c>
      <c r="X297" s="193">
        <v>0</v>
      </c>
      <c r="Y297" s="193">
        <v>0</v>
      </c>
      <c r="Z297" s="193">
        <v>2</v>
      </c>
      <c r="AA297" s="193">
        <v>1</v>
      </c>
      <c r="AB297" s="193">
        <v>0</v>
      </c>
      <c r="AC297" s="332">
        <v>0</v>
      </c>
      <c r="AD297" s="180"/>
      <c r="AE297" s="190">
        <v>152</v>
      </c>
      <c r="AF297" s="191">
        <v>4</v>
      </c>
      <c r="AG297" s="191">
        <v>111</v>
      </c>
      <c r="AH297" s="191">
        <v>2</v>
      </c>
      <c r="AI297" s="191">
        <v>22</v>
      </c>
      <c r="AJ297" s="191">
        <v>1</v>
      </c>
      <c r="AK297" s="191">
        <v>1</v>
      </c>
      <c r="AL297" s="191">
        <v>0</v>
      </c>
      <c r="AM297" s="191">
        <v>1</v>
      </c>
      <c r="AN297" s="191">
        <v>7</v>
      </c>
      <c r="AO297" s="191">
        <v>3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95</v>
      </c>
      <c r="D298" s="331">
        <v>1</v>
      </c>
      <c r="E298" s="193">
        <v>73</v>
      </c>
      <c r="F298" s="193">
        <v>1</v>
      </c>
      <c r="G298" s="193">
        <v>12</v>
      </c>
      <c r="H298" s="193">
        <v>0</v>
      </c>
      <c r="I298" s="193">
        <v>0</v>
      </c>
      <c r="J298" s="193">
        <v>0</v>
      </c>
      <c r="K298" s="193">
        <v>2</v>
      </c>
      <c r="L298" s="193">
        <v>2</v>
      </c>
      <c r="M298" s="193">
        <v>4</v>
      </c>
      <c r="N298" s="193">
        <v>0</v>
      </c>
      <c r="O298" s="332">
        <v>0</v>
      </c>
      <c r="P298" s="134"/>
      <c r="Q298" s="190">
        <v>57</v>
      </c>
      <c r="R298" s="331">
        <v>1</v>
      </c>
      <c r="S298" s="193">
        <v>46</v>
      </c>
      <c r="T298" s="193">
        <v>1</v>
      </c>
      <c r="U298" s="193">
        <v>4</v>
      </c>
      <c r="V298" s="193">
        <v>1</v>
      </c>
      <c r="W298" s="193">
        <v>0</v>
      </c>
      <c r="X298" s="193">
        <v>0</v>
      </c>
      <c r="Y298" s="193">
        <v>1</v>
      </c>
      <c r="Z298" s="193">
        <v>1</v>
      </c>
      <c r="AA298" s="193">
        <v>2</v>
      </c>
      <c r="AB298" s="193">
        <v>0</v>
      </c>
      <c r="AC298" s="332">
        <v>0</v>
      </c>
      <c r="AD298" s="134"/>
      <c r="AE298" s="190">
        <v>152</v>
      </c>
      <c r="AF298" s="191">
        <v>2</v>
      </c>
      <c r="AG298" s="191">
        <v>119</v>
      </c>
      <c r="AH298" s="191">
        <v>2</v>
      </c>
      <c r="AI298" s="191">
        <v>16</v>
      </c>
      <c r="AJ298" s="191">
        <v>1</v>
      </c>
      <c r="AK298" s="191">
        <v>0</v>
      </c>
      <c r="AL298" s="191">
        <v>0</v>
      </c>
      <c r="AM298" s="191">
        <v>3</v>
      </c>
      <c r="AN298" s="191">
        <v>3</v>
      </c>
      <c r="AO298" s="191">
        <v>6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75</v>
      </c>
      <c r="D299" s="331">
        <v>1</v>
      </c>
      <c r="E299" s="193">
        <v>61</v>
      </c>
      <c r="F299" s="193">
        <v>1</v>
      </c>
      <c r="G299" s="193">
        <v>9</v>
      </c>
      <c r="H299" s="193">
        <v>0</v>
      </c>
      <c r="I299" s="193">
        <v>0</v>
      </c>
      <c r="J299" s="193">
        <v>0</v>
      </c>
      <c r="K299" s="193">
        <v>0</v>
      </c>
      <c r="L299" s="193">
        <v>3</v>
      </c>
      <c r="M299" s="193">
        <v>0</v>
      </c>
      <c r="N299" s="193">
        <v>0</v>
      </c>
      <c r="O299" s="332">
        <v>0</v>
      </c>
      <c r="P299" s="180"/>
      <c r="Q299" s="190">
        <v>60</v>
      </c>
      <c r="R299" s="331">
        <v>0</v>
      </c>
      <c r="S299" s="193">
        <v>48</v>
      </c>
      <c r="T299" s="193">
        <v>1</v>
      </c>
      <c r="U299" s="193">
        <v>6</v>
      </c>
      <c r="V299" s="193">
        <v>0</v>
      </c>
      <c r="W299" s="193">
        <v>0</v>
      </c>
      <c r="X299" s="193">
        <v>0</v>
      </c>
      <c r="Y299" s="193">
        <v>0</v>
      </c>
      <c r="Z299" s="193">
        <v>1</v>
      </c>
      <c r="AA299" s="193">
        <v>3</v>
      </c>
      <c r="AB299" s="193">
        <v>1</v>
      </c>
      <c r="AC299" s="332">
        <v>0</v>
      </c>
      <c r="AD299" s="180"/>
      <c r="AE299" s="190">
        <v>135</v>
      </c>
      <c r="AF299" s="193">
        <v>1</v>
      </c>
      <c r="AG299" s="191">
        <v>109</v>
      </c>
      <c r="AH299" s="191">
        <v>2</v>
      </c>
      <c r="AI299" s="191">
        <v>15</v>
      </c>
      <c r="AJ299" s="191">
        <v>0</v>
      </c>
      <c r="AK299" s="191">
        <v>0</v>
      </c>
      <c r="AL299" s="191">
        <v>0</v>
      </c>
      <c r="AM299" s="191">
        <v>0</v>
      </c>
      <c r="AN299" s="191">
        <v>4</v>
      </c>
      <c r="AO299" s="191">
        <v>3</v>
      </c>
      <c r="AP299" s="191">
        <v>1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73</v>
      </c>
      <c r="D300" s="331">
        <v>2</v>
      </c>
      <c r="E300" s="193">
        <v>59</v>
      </c>
      <c r="F300" s="193">
        <v>1</v>
      </c>
      <c r="G300" s="193">
        <v>8</v>
      </c>
      <c r="H300" s="193">
        <v>1</v>
      </c>
      <c r="I300" s="193">
        <v>1</v>
      </c>
      <c r="J300" s="193">
        <v>0</v>
      </c>
      <c r="K300" s="193">
        <v>0</v>
      </c>
      <c r="L300" s="193">
        <v>1</v>
      </c>
      <c r="M300" s="193">
        <v>0</v>
      </c>
      <c r="N300" s="193">
        <v>0</v>
      </c>
      <c r="O300" s="332">
        <v>0</v>
      </c>
      <c r="P300" s="180"/>
      <c r="Q300" s="190">
        <v>62</v>
      </c>
      <c r="R300" s="331">
        <v>1</v>
      </c>
      <c r="S300" s="193">
        <v>42</v>
      </c>
      <c r="T300" s="193">
        <v>2</v>
      </c>
      <c r="U300" s="193">
        <v>9</v>
      </c>
      <c r="V300" s="193">
        <v>4</v>
      </c>
      <c r="W300" s="193">
        <v>1</v>
      </c>
      <c r="X300" s="193">
        <v>0</v>
      </c>
      <c r="Y300" s="193">
        <v>0</v>
      </c>
      <c r="Z300" s="193">
        <v>2</v>
      </c>
      <c r="AA300" s="193">
        <v>1</v>
      </c>
      <c r="AB300" s="193">
        <v>0</v>
      </c>
      <c r="AC300" s="332">
        <v>0</v>
      </c>
      <c r="AD300" s="180"/>
      <c r="AE300" s="190">
        <v>135</v>
      </c>
      <c r="AF300" s="191">
        <v>3</v>
      </c>
      <c r="AG300" s="191">
        <v>101</v>
      </c>
      <c r="AH300" s="191">
        <v>3</v>
      </c>
      <c r="AI300" s="191">
        <v>17</v>
      </c>
      <c r="AJ300" s="191">
        <v>5</v>
      </c>
      <c r="AK300" s="191">
        <v>2</v>
      </c>
      <c r="AL300" s="191">
        <v>0</v>
      </c>
      <c r="AM300" s="191">
        <v>0</v>
      </c>
      <c r="AN300" s="191">
        <v>3</v>
      </c>
      <c r="AO300" s="191">
        <v>1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77</v>
      </c>
      <c r="D301" s="331">
        <v>1</v>
      </c>
      <c r="E301" s="193">
        <v>63</v>
      </c>
      <c r="F301" s="193">
        <v>0</v>
      </c>
      <c r="G301" s="193">
        <v>8</v>
      </c>
      <c r="H301" s="193">
        <v>0</v>
      </c>
      <c r="I301" s="193">
        <v>0</v>
      </c>
      <c r="J301" s="193">
        <v>0</v>
      </c>
      <c r="K301" s="193">
        <v>0</v>
      </c>
      <c r="L301" s="193">
        <v>2</v>
      </c>
      <c r="M301" s="193">
        <v>3</v>
      </c>
      <c r="N301" s="193">
        <v>0</v>
      </c>
      <c r="O301" s="332">
        <v>0</v>
      </c>
      <c r="P301" s="180"/>
      <c r="Q301" s="190">
        <v>51</v>
      </c>
      <c r="R301" s="331">
        <v>0</v>
      </c>
      <c r="S301" s="193">
        <v>40</v>
      </c>
      <c r="T301" s="193">
        <v>0</v>
      </c>
      <c r="U301" s="193">
        <v>7</v>
      </c>
      <c r="V301" s="193">
        <v>0</v>
      </c>
      <c r="W301" s="193">
        <v>0</v>
      </c>
      <c r="X301" s="193">
        <v>1</v>
      </c>
      <c r="Y301" s="193">
        <v>0</v>
      </c>
      <c r="Z301" s="193">
        <v>3</v>
      </c>
      <c r="AA301" s="193">
        <v>0</v>
      </c>
      <c r="AB301" s="193">
        <v>0</v>
      </c>
      <c r="AC301" s="332">
        <v>0</v>
      </c>
      <c r="AD301" s="180"/>
      <c r="AE301" s="190">
        <v>128</v>
      </c>
      <c r="AF301" s="191">
        <v>1</v>
      </c>
      <c r="AG301" s="191">
        <v>103</v>
      </c>
      <c r="AH301" s="191">
        <v>0</v>
      </c>
      <c r="AI301" s="191">
        <v>15</v>
      </c>
      <c r="AJ301" s="191">
        <v>0</v>
      </c>
      <c r="AK301" s="191">
        <v>0</v>
      </c>
      <c r="AL301" s="191">
        <v>1</v>
      </c>
      <c r="AM301" s="191">
        <v>0</v>
      </c>
      <c r="AN301" s="191">
        <v>5</v>
      </c>
      <c r="AO301" s="191">
        <v>3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88</v>
      </c>
      <c r="D302" s="331">
        <v>3</v>
      </c>
      <c r="E302" s="193">
        <v>63</v>
      </c>
      <c r="F302" s="193">
        <v>1</v>
      </c>
      <c r="G302" s="193">
        <v>13</v>
      </c>
      <c r="H302" s="193">
        <v>3</v>
      </c>
      <c r="I302" s="193">
        <v>0</v>
      </c>
      <c r="J302" s="193">
        <v>0</v>
      </c>
      <c r="K302" s="193">
        <v>0</v>
      </c>
      <c r="L302" s="193">
        <v>0</v>
      </c>
      <c r="M302" s="193">
        <v>5</v>
      </c>
      <c r="N302" s="193">
        <v>0</v>
      </c>
      <c r="O302" s="332">
        <v>0</v>
      </c>
      <c r="P302" s="180"/>
      <c r="Q302" s="190">
        <v>73</v>
      </c>
      <c r="R302" s="331">
        <v>2</v>
      </c>
      <c r="S302" s="193">
        <v>56</v>
      </c>
      <c r="T302" s="193">
        <v>0</v>
      </c>
      <c r="U302" s="193">
        <v>8</v>
      </c>
      <c r="V302" s="193">
        <v>3</v>
      </c>
      <c r="W302" s="193">
        <v>0</v>
      </c>
      <c r="X302" s="193">
        <v>0</v>
      </c>
      <c r="Y302" s="193">
        <v>2</v>
      </c>
      <c r="Z302" s="193">
        <v>2</v>
      </c>
      <c r="AA302" s="193">
        <v>0</v>
      </c>
      <c r="AB302" s="193">
        <v>0</v>
      </c>
      <c r="AC302" s="332">
        <v>0</v>
      </c>
      <c r="AD302" s="180"/>
      <c r="AE302" s="190">
        <v>161</v>
      </c>
      <c r="AF302" s="191">
        <v>5</v>
      </c>
      <c r="AG302" s="191">
        <v>119</v>
      </c>
      <c r="AH302" s="191">
        <v>1</v>
      </c>
      <c r="AI302" s="191">
        <v>21</v>
      </c>
      <c r="AJ302" s="191">
        <v>6</v>
      </c>
      <c r="AK302" s="191">
        <v>0</v>
      </c>
      <c r="AL302" s="191">
        <v>0</v>
      </c>
      <c r="AM302" s="191">
        <v>2</v>
      </c>
      <c r="AN302" s="191">
        <v>2</v>
      </c>
      <c r="AO302" s="191">
        <v>5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70</v>
      </c>
      <c r="D303" s="331">
        <v>1</v>
      </c>
      <c r="E303" s="193">
        <v>55</v>
      </c>
      <c r="F303" s="193">
        <v>0</v>
      </c>
      <c r="G303" s="193">
        <v>9</v>
      </c>
      <c r="H303" s="193">
        <v>1</v>
      </c>
      <c r="I303" s="193">
        <v>0</v>
      </c>
      <c r="J303" s="193">
        <v>0</v>
      </c>
      <c r="K303" s="193">
        <v>0</v>
      </c>
      <c r="L303" s="193">
        <v>2</v>
      </c>
      <c r="M303" s="193">
        <v>2</v>
      </c>
      <c r="N303" s="193">
        <v>0</v>
      </c>
      <c r="O303" s="332">
        <v>0</v>
      </c>
      <c r="P303" s="180"/>
      <c r="Q303" s="190">
        <v>63</v>
      </c>
      <c r="R303" s="331">
        <v>3</v>
      </c>
      <c r="S303" s="193">
        <v>49</v>
      </c>
      <c r="T303" s="193">
        <v>0</v>
      </c>
      <c r="U303" s="193">
        <v>4</v>
      </c>
      <c r="V303" s="193">
        <v>3</v>
      </c>
      <c r="W303" s="193">
        <v>1</v>
      </c>
      <c r="X303" s="193">
        <v>0</v>
      </c>
      <c r="Y303" s="193">
        <v>0</v>
      </c>
      <c r="Z303" s="193">
        <v>0</v>
      </c>
      <c r="AA303" s="193">
        <v>3</v>
      </c>
      <c r="AB303" s="193">
        <v>0</v>
      </c>
      <c r="AC303" s="332">
        <v>0</v>
      </c>
      <c r="AD303" s="180"/>
      <c r="AE303" s="190">
        <v>133</v>
      </c>
      <c r="AF303" s="191">
        <v>4</v>
      </c>
      <c r="AG303" s="191">
        <v>104</v>
      </c>
      <c r="AH303" s="191">
        <v>0</v>
      </c>
      <c r="AI303" s="191">
        <v>13</v>
      </c>
      <c r="AJ303" s="191">
        <v>4</v>
      </c>
      <c r="AK303" s="191">
        <v>1</v>
      </c>
      <c r="AL303" s="191">
        <v>0</v>
      </c>
      <c r="AM303" s="191">
        <v>0</v>
      </c>
      <c r="AN303" s="191">
        <v>2</v>
      </c>
      <c r="AO303" s="191">
        <v>5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87</v>
      </c>
      <c r="D304" s="331">
        <v>2</v>
      </c>
      <c r="E304" s="193">
        <v>70</v>
      </c>
      <c r="F304" s="193">
        <v>1</v>
      </c>
      <c r="G304" s="193">
        <v>8</v>
      </c>
      <c r="H304" s="193">
        <v>1</v>
      </c>
      <c r="I304" s="193">
        <v>0</v>
      </c>
      <c r="J304" s="193">
        <v>0</v>
      </c>
      <c r="K304" s="193">
        <v>0</v>
      </c>
      <c r="L304" s="193">
        <v>2</v>
      </c>
      <c r="M304" s="193">
        <v>3</v>
      </c>
      <c r="N304" s="193">
        <v>0</v>
      </c>
      <c r="O304" s="332">
        <v>0</v>
      </c>
      <c r="P304" s="180"/>
      <c r="Q304" s="190">
        <v>57</v>
      </c>
      <c r="R304" s="331">
        <v>1</v>
      </c>
      <c r="S304" s="193">
        <v>41</v>
      </c>
      <c r="T304" s="193">
        <v>0</v>
      </c>
      <c r="U304" s="193">
        <v>10</v>
      </c>
      <c r="V304" s="193">
        <v>2</v>
      </c>
      <c r="W304" s="193">
        <v>0</v>
      </c>
      <c r="X304" s="193">
        <v>0</v>
      </c>
      <c r="Y304" s="193">
        <v>0</v>
      </c>
      <c r="Z304" s="193">
        <v>2</v>
      </c>
      <c r="AA304" s="193">
        <v>1</v>
      </c>
      <c r="AB304" s="193">
        <v>0</v>
      </c>
      <c r="AC304" s="332">
        <v>0</v>
      </c>
      <c r="AD304" s="180"/>
      <c r="AE304" s="190">
        <v>144</v>
      </c>
      <c r="AF304" s="191">
        <v>3</v>
      </c>
      <c r="AG304" s="191">
        <v>111</v>
      </c>
      <c r="AH304" s="191">
        <v>1</v>
      </c>
      <c r="AI304" s="191">
        <v>18</v>
      </c>
      <c r="AJ304" s="191">
        <v>3</v>
      </c>
      <c r="AK304" s="191">
        <v>0</v>
      </c>
      <c r="AL304" s="191">
        <v>0</v>
      </c>
      <c r="AM304" s="191">
        <v>0</v>
      </c>
      <c r="AN304" s="191">
        <v>4</v>
      </c>
      <c r="AO304" s="191">
        <v>4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73</v>
      </c>
      <c r="D305" s="331">
        <v>0</v>
      </c>
      <c r="E305" s="193">
        <v>59</v>
      </c>
      <c r="F305" s="193">
        <v>0</v>
      </c>
      <c r="G305" s="193">
        <v>7</v>
      </c>
      <c r="H305" s="193">
        <v>1</v>
      </c>
      <c r="I305" s="193">
        <v>0</v>
      </c>
      <c r="J305" s="193">
        <v>0</v>
      </c>
      <c r="K305" s="193">
        <v>0</v>
      </c>
      <c r="L305" s="193">
        <v>4</v>
      </c>
      <c r="M305" s="193">
        <v>2</v>
      </c>
      <c r="N305" s="193">
        <v>0</v>
      </c>
      <c r="O305" s="332">
        <v>0</v>
      </c>
      <c r="P305" s="180"/>
      <c r="Q305" s="190">
        <v>63</v>
      </c>
      <c r="R305" s="331">
        <v>2</v>
      </c>
      <c r="S305" s="193">
        <v>46</v>
      </c>
      <c r="T305" s="193">
        <v>0</v>
      </c>
      <c r="U305" s="193">
        <v>8</v>
      </c>
      <c r="V305" s="193">
        <v>1</v>
      </c>
      <c r="W305" s="193">
        <v>1</v>
      </c>
      <c r="X305" s="193">
        <v>0</v>
      </c>
      <c r="Y305" s="193">
        <v>0</v>
      </c>
      <c r="Z305" s="193">
        <v>1</v>
      </c>
      <c r="AA305" s="193">
        <v>4</v>
      </c>
      <c r="AB305" s="193">
        <v>0</v>
      </c>
      <c r="AC305" s="332">
        <v>0</v>
      </c>
      <c r="AD305" s="180"/>
      <c r="AE305" s="190">
        <v>136</v>
      </c>
      <c r="AF305" s="191">
        <v>2</v>
      </c>
      <c r="AG305" s="191">
        <v>105</v>
      </c>
      <c r="AH305" s="191">
        <v>0</v>
      </c>
      <c r="AI305" s="191">
        <v>15</v>
      </c>
      <c r="AJ305" s="191">
        <v>2</v>
      </c>
      <c r="AK305" s="191">
        <v>1</v>
      </c>
      <c r="AL305" s="191">
        <v>0</v>
      </c>
      <c r="AM305" s="191">
        <v>0</v>
      </c>
      <c r="AN305" s="191">
        <v>5</v>
      </c>
      <c r="AO305" s="191">
        <v>6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82</v>
      </c>
      <c r="D306" s="331">
        <v>1</v>
      </c>
      <c r="E306" s="193">
        <v>66</v>
      </c>
      <c r="F306" s="193">
        <v>0</v>
      </c>
      <c r="G306" s="193">
        <v>7</v>
      </c>
      <c r="H306" s="193">
        <v>0</v>
      </c>
      <c r="I306" s="193">
        <v>0</v>
      </c>
      <c r="J306" s="193">
        <v>0</v>
      </c>
      <c r="K306" s="193">
        <v>1</v>
      </c>
      <c r="L306" s="193">
        <v>2</v>
      </c>
      <c r="M306" s="193">
        <v>5</v>
      </c>
      <c r="N306" s="193">
        <v>0</v>
      </c>
      <c r="O306" s="332">
        <v>0</v>
      </c>
      <c r="P306" s="180"/>
      <c r="Q306" s="190">
        <v>61</v>
      </c>
      <c r="R306" s="331">
        <v>1</v>
      </c>
      <c r="S306" s="193">
        <v>46</v>
      </c>
      <c r="T306" s="193">
        <v>0</v>
      </c>
      <c r="U306" s="193">
        <v>9</v>
      </c>
      <c r="V306" s="193">
        <v>1</v>
      </c>
      <c r="W306" s="193">
        <v>0</v>
      </c>
      <c r="X306" s="193">
        <v>0</v>
      </c>
      <c r="Y306" s="193">
        <v>0</v>
      </c>
      <c r="Z306" s="193">
        <v>2</v>
      </c>
      <c r="AA306" s="193">
        <v>2</v>
      </c>
      <c r="AB306" s="193">
        <v>0</v>
      </c>
      <c r="AC306" s="332">
        <v>0</v>
      </c>
      <c r="AD306" s="180"/>
      <c r="AE306" s="190">
        <v>143</v>
      </c>
      <c r="AF306" s="191">
        <v>2</v>
      </c>
      <c r="AG306" s="191">
        <v>112</v>
      </c>
      <c r="AH306" s="191">
        <v>0</v>
      </c>
      <c r="AI306" s="191">
        <v>16</v>
      </c>
      <c r="AJ306" s="191">
        <v>1</v>
      </c>
      <c r="AK306" s="191">
        <v>0</v>
      </c>
      <c r="AL306" s="191">
        <v>0</v>
      </c>
      <c r="AM306" s="191">
        <v>1</v>
      </c>
      <c r="AN306" s="191">
        <v>4</v>
      </c>
      <c r="AO306" s="191">
        <v>7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79</v>
      </c>
      <c r="D307" s="331">
        <v>2</v>
      </c>
      <c r="E307" s="193">
        <v>63</v>
      </c>
      <c r="F307" s="193">
        <v>0</v>
      </c>
      <c r="G307" s="193">
        <v>9</v>
      </c>
      <c r="H307" s="193">
        <v>1</v>
      </c>
      <c r="I307" s="193">
        <v>1</v>
      </c>
      <c r="J307" s="193">
        <v>0</v>
      </c>
      <c r="K307" s="193">
        <v>0</v>
      </c>
      <c r="L307" s="193">
        <v>0</v>
      </c>
      <c r="M307" s="193">
        <v>3</v>
      </c>
      <c r="N307" s="193">
        <v>0</v>
      </c>
      <c r="O307" s="332">
        <v>0</v>
      </c>
      <c r="P307" s="180"/>
      <c r="Q307" s="190">
        <v>68</v>
      </c>
      <c r="R307" s="331">
        <v>3</v>
      </c>
      <c r="S307" s="193">
        <v>46</v>
      </c>
      <c r="T307" s="193">
        <v>0</v>
      </c>
      <c r="U307" s="193">
        <v>12</v>
      </c>
      <c r="V307" s="193">
        <v>2</v>
      </c>
      <c r="W307" s="193">
        <v>0</v>
      </c>
      <c r="X307" s="193">
        <v>0</v>
      </c>
      <c r="Y307" s="193">
        <v>1</v>
      </c>
      <c r="Z307" s="193">
        <v>2</v>
      </c>
      <c r="AA307" s="193">
        <v>2</v>
      </c>
      <c r="AB307" s="193">
        <v>0</v>
      </c>
      <c r="AC307" s="332">
        <v>0</v>
      </c>
      <c r="AD307" s="180"/>
      <c r="AE307" s="190">
        <v>147</v>
      </c>
      <c r="AF307" s="191">
        <v>5</v>
      </c>
      <c r="AG307" s="191">
        <v>109</v>
      </c>
      <c r="AH307" s="191">
        <v>0</v>
      </c>
      <c r="AI307" s="191">
        <v>21</v>
      </c>
      <c r="AJ307" s="191">
        <v>3</v>
      </c>
      <c r="AK307" s="191">
        <v>1</v>
      </c>
      <c r="AL307" s="191">
        <v>0</v>
      </c>
      <c r="AM307" s="191">
        <v>1</v>
      </c>
      <c r="AN307" s="191">
        <v>2</v>
      </c>
      <c r="AO307" s="191">
        <v>5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77</v>
      </c>
      <c r="D308" s="331">
        <v>0</v>
      </c>
      <c r="E308" s="193">
        <v>61</v>
      </c>
      <c r="F308" s="193">
        <v>1</v>
      </c>
      <c r="G308" s="193">
        <v>11</v>
      </c>
      <c r="H308" s="193">
        <v>1</v>
      </c>
      <c r="I308" s="193">
        <v>1</v>
      </c>
      <c r="J308" s="193">
        <v>0</v>
      </c>
      <c r="K308" s="193">
        <v>0</v>
      </c>
      <c r="L308" s="193">
        <v>0</v>
      </c>
      <c r="M308" s="193">
        <v>2</v>
      </c>
      <c r="N308" s="193">
        <v>0</v>
      </c>
      <c r="O308" s="332">
        <v>0</v>
      </c>
      <c r="P308" s="180"/>
      <c r="Q308" s="190">
        <v>60</v>
      </c>
      <c r="R308" s="331">
        <v>2</v>
      </c>
      <c r="S308" s="193">
        <v>48</v>
      </c>
      <c r="T308" s="193">
        <v>0</v>
      </c>
      <c r="U308" s="193">
        <v>6</v>
      </c>
      <c r="V308" s="193">
        <v>1</v>
      </c>
      <c r="W308" s="193">
        <v>1</v>
      </c>
      <c r="X308" s="193">
        <v>0</v>
      </c>
      <c r="Y308" s="193">
        <v>0</v>
      </c>
      <c r="Z308" s="193">
        <v>1</v>
      </c>
      <c r="AA308" s="193">
        <v>1</v>
      </c>
      <c r="AB308" s="193">
        <v>0</v>
      </c>
      <c r="AC308" s="332">
        <v>0</v>
      </c>
      <c r="AD308" s="180"/>
      <c r="AE308" s="190">
        <v>137</v>
      </c>
      <c r="AF308" s="191">
        <v>2</v>
      </c>
      <c r="AG308" s="191">
        <v>109</v>
      </c>
      <c r="AH308" s="191">
        <v>1</v>
      </c>
      <c r="AI308" s="191">
        <v>17</v>
      </c>
      <c r="AJ308" s="191">
        <v>2</v>
      </c>
      <c r="AK308" s="191">
        <v>2</v>
      </c>
      <c r="AL308" s="191">
        <v>0</v>
      </c>
      <c r="AM308" s="191">
        <v>0</v>
      </c>
      <c r="AN308" s="191">
        <v>1</v>
      </c>
      <c r="AO308" s="191">
        <v>3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73</v>
      </c>
      <c r="D309" s="331">
        <v>1</v>
      </c>
      <c r="E309" s="193">
        <v>62</v>
      </c>
      <c r="F309" s="193">
        <v>0</v>
      </c>
      <c r="G309" s="193">
        <v>3</v>
      </c>
      <c r="H309" s="193">
        <v>0</v>
      </c>
      <c r="I309" s="193">
        <v>0</v>
      </c>
      <c r="J309" s="193">
        <v>0</v>
      </c>
      <c r="K309" s="193">
        <v>3</v>
      </c>
      <c r="L309" s="193">
        <v>3</v>
      </c>
      <c r="M309" s="193">
        <v>1</v>
      </c>
      <c r="N309" s="193">
        <v>0</v>
      </c>
      <c r="O309" s="332">
        <v>0</v>
      </c>
      <c r="P309" s="180"/>
      <c r="Q309" s="190">
        <v>66</v>
      </c>
      <c r="R309" s="331">
        <v>2</v>
      </c>
      <c r="S309" s="193">
        <v>51</v>
      </c>
      <c r="T309" s="193">
        <v>0</v>
      </c>
      <c r="U309" s="193">
        <v>9</v>
      </c>
      <c r="V309" s="193">
        <v>0</v>
      </c>
      <c r="W309" s="193">
        <v>1</v>
      </c>
      <c r="X309" s="193">
        <v>0</v>
      </c>
      <c r="Y309" s="193">
        <v>1</v>
      </c>
      <c r="Z309" s="193">
        <v>1</v>
      </c>
      <c r="AA309" s="193">
        <v>1</v>
      </c>
      <c r="AB309" s="193">
        <v>0</v>
      </c>
      <c r="AC309" s="332">
        <v>0</v>
      </c>
      <c r="AD309" s="180"/>
      <c r="AE309" s="190">
        <v>139</v>
      </c>
      <c r="AF309" s="191">
        <v>3</v>
      </c>
      <c r="AG309" s="191">
        <v>113</v>
      </c>
      <c r="AH309" s="191">
        <v>0</v>
      </c>
      <c r="AI309" s="191">
        <v>12</v>
      </c>
      <c r="AJ309" s="191">
        <v>0</v>
      </c>
      <c r="AK309" s="191">
        <v>1</v>
      </c>
      <c r="AL309" s="191">
        <v>0</v>
      </c>
      <c r="AM309" s="191">
        <v>4</v>
      </c>
      <c r="AN309" s="191">
        <v>4</v>
      </c>
      <c r="AO309" s="191">
        <v>2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92</v>
      </c>
      <c r="D310" s="331">
        <v>1</v>
      </c>
      <c r="E310" s="193">
        <v>73</v>
      </c>
      <c r="F310" s="193">
        <v>2</v>
      </c>
      <c r="G310" s="193">
        <v>12</v>
      </c>
      <c r="H310" s="193">
        <v>0</v>
      </c>
      <c r="I310" s="193">
        <v>0</v>
      </c>
      <c r="J310" s="193">
        <v>0</v>
      </c>
      <c r="K310" s="193">
        <v>0</v>
      </c>
      <c r="L310" s="193">
        <v>1</v>
      </c>
      <c r="M310" s="193">
        <v>3</v>
      </c>
      <c r="N310" s="193">
        <v>0</v>
      </c>
      <c r="O310" s="332">
        <v>0</v>
      </c>
      <c r="P310" s="180"/>
      <c r="Q310" s="190">
        <v>77</v>
      </c>
      <c r="R310" s="331">
        <v>4</v>
      </c>
      <c r="S310" s="193">
        <v>55</v>
      </c>
      <c r="T310" s="193">
        <v>0</v>
      </c>
      <c r="U310" s="193">
        <v>8</v>
      </c>
      <c r="V310" s="193">
        <v>2</v>
      </c>
      <c r="W310" s="193">
        <v>1</v>
      </c>
      <c r="X310" s="193">
        <v>0</v>
      </c>
      <c r="Y310" s="193">
        <v>3</v>
      </c>
      <c r="Z310" s="193">
        <v>3</v>
      </c>
      <c r="AA310" s="193">
        <v>1</v>
      </c>
      <c r="AB310" s="193">
        <v>0</v>
      </c>
      <c r="AC310" s="332">
        <v>0</v>
      </c>
      <c r="AD310" s="180"/>
      <c r="AE310" s="190">
        <v>169</v>
      </c>
      <c r="AF310" s="191">
        <v>5</v>
      </c>
      <c r="AG310" s="191">
        <v>128</v>
      </c>
      <c r="AH310" s="191">
        <v>2</v>
      </c>
      <c r="AI310" s="191">
        <v>20</v>
      </c>
      <c r="AJ310" s="191">
        <v>2</v>
      </c>
      <c r="AK310" s="191">
        <v>1</v>
      </c>
      <c r="AL310" s="191">
        <v>0</v>
      </c>
      <c r="AM310" s="191">
        <v>3</v>
      </c>
      <c r="AN310" s="191">
        <v>4</v>
      </c>
      <c r="AO310" s="191">
        <v>4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101</v>
      </c>
      <c r="D311" s="331">
        <v>0</v>
      </c>
      <c r="E311" s="193">
        <v>85</v>
      </c>
      <c r="F311" s="193">
        <v>0</v>
      </c>
      <c r="G311" s="193">
        <v>12</v>
      </c>
      <c r="H311" s="193">
        <v>0</v>
      </c>
      <c r="I311" s="193">
        <v>0</v>
      </c>
      <c r="J311" s="193">
        <v>0</v>
      </c>
      <c r="K311" s="193">
        <v>0</v>
      </c>
      <c r="L311" s="193">
        <v>2</v>
      </c>
      <c r="M311" s="193">
        <v>2</v>
      </c>
      <c r="N311" s="193">
        <v>0</v>
      </c>
      <c r="O311" s="332">
        <v>0</v>
      </c>
      <c r="P311" s="180"/>
      <c r="Q311" s="190">
        <v>66</v>
      </c>
      <c r="R311" s="331">
        <v>1</v>
      </c>
      <c r="S311" s="193">
        <v>52</v>
      </c>
      <c r="T311" s="193">
        <v>0</v>
      </c>
      <c r="U311" s="193">
        <v>10</v>
      </c>
      <c r="V311" s="193">
        <v>1</v>
      </c>
      <c r="W311" s="193">
        <v>0</v>
      </c>
      <c r="X311" s="193">
        <v>0</v>
      </c>
      <c r="Y311" s="193">
        <v>0</v>
      </c>
      <c r="Z311" s="193">
        <v>2</v>
      </c>
      <c r="AA311" s="193">
        <v>0</v>
      </c>
      <c r="AB311" s="193">
        <v>0</v>
      </c>
      <c r="AC311" s="332">
        <v>0</v>
      </c>
      <c r="AD311" s="180"/>
      <c r="AE311" s="190">
        <v>167</v>
      </c>
      <c r="AF311" s="191">
        <v>1</v>
      </c>
      <c r="AG311" s="191">
        <v>137</v>
      </c>
      <c r="AH311" s="191">
        <v>0</v>
      </c>
      <c r="AI311" s="191">
        <v>22</v>
      </c>
      <c r="AJ311" s="191">
        <v>1</v>
      </c>
      <c r="AK311" s="191">
        <v>0</v>
      </c>
      <c r="AL311" s="191">
        <v>0</v>
      </c>
      <c r="AM311" s="191">
        <v>0</v>
      </c>
      <c r="AN311" s="191">
        <v>4</v>
      </c>
      <c r="AO311" s="191">
        <v>2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93</v>
      </c>
      <c r="D312" s="331">
        <v>1</v>
      </c>
      <c r="E312" s="193">
        <v>81</v>
      </c>
      <c r="F312" s="193">
        <v>0</v>
      </c>
      <c r="G312" s="193">
        <v>6</v>
      </c>
      <c r="H312" s="193">
        <v>2</v>
      </c>
      <c r="I312" s="193">
        <v>2</v>
      </c>
      <c r="J312" s="193">
        <v>0</v>
      </c>
      <c r="K312" s="193">
        <v>0</v>
      </c>
      <c r="L312" s="193">
        <v>1</v>
      </c>
      <c r="M312" s="193">
        <v>0</v>
      </c>
      <c r="N312" s="193">
        <v>0</v>
      </c>
      <c r="O312" s="332">
        <v>0</v>
      </c>
      <c r="P312" s="180"/>
      <c r="Q312" s="190">
        <v>73</v>
      </c>
      <c r="R312" s="331">
        <v>2</v>
      </c>
      <c r="S312" s="193">
        <v>54</v>
      </c>
      <c r="T312" s="193">
        <v>0</v>
      </c>
      <c r="U312" s="193">
        <v>8</v>
      </c>
      <c r="V312" s="193">
        <v>1</v>
      </c>
      <c r="W312" s="193">
        <v>1</v>
      </c>
      <c r="X312" s="193">
        <v>0</v>
      </c>
      <c r="Y312" s="193">
        <v>0</v>
      </c>
      <c r="Z312" s="193">
        <v>5</v>
      </c>
      <c r="AA312" s="193">
        <v>1</v>
      </c>
      <c r="AB312" s="193">
        <v>0</v>
      </c>
      <c r="AC312" s="332">
        <v>1</v>
      </c>
      <c r="AD312" s="180"/>
      <c r="AE312" s="190">
        <v>166</v>
      </c>
      <c r="AF312" s="191">
        <v>3</v>
      </c>
      <c r="AG312" s="191">
        <v>135</v>
      </c>
      <c r="AH312" s="191">
        <v>0</v>
      </c>
      <c r="AI312" s="191">
        <v>14</v>
      </c>
      <c r="AJ312" s="191">
        <v>3</v>
      </c>
      <c r="AK312" s="191">
        <v>3</v>
      </c>
      <c r="AL312" s="191">
        <v>0</v>
      </c>
      <c r="AM312" s="191">
        <v>0</v>
      </c>
      <c r="AN312" s="191">
        <v>6</v>
      </c>
      <c r="AO312" s="191">
        <v>1</v>
      </c>
      <c r="AP312" s="191">
        <v>0</v>
      </c>
      <c r="AQ312" s="192">
        <v>1</v>
      </c>
      <c r="AR312" s="11"/>
    </row>
    <row r="313" spans="1:44" x14ac:dyDescent="0.25">
      <c r="A313" s="240">
        <v>2</v>
      </c>
      <c r="B313" s="311">
        <v>0.64583299999999999</v>
      </c>
      <c r="C313" s="190">
        <v>102</v>
      </c>
      <c r="D313" s="331">
        <v>1</v>
      </c>
      <c r="E313" s="193">
        <v>87</v>
      </c>
      <c r="F313" s="193">
        <v>1</v>
      </c>
      <c r="G313" s="193">
        <v>10</v>
      </c>
      <c r="H313" s="193">
        <v>0</v>
      </c>
      <c r="I313" s="193">
        <v>1</v>
      </c>
      <c r="J313" s="193">
        <v>0</v>
      </c>
      <c r="K313" s="193">
        <v>1</v>
      </c>
      <c r="L313" s="193">
        <v>1</v>
      </c>
      <c r="M313" s="193">
        <v>0</v>
      </c>
      <c r="N313" s="193">
        <v>0</v>
      </c>
      <c r="O313" s="332">
        <v>0</v>
      </c>
      <c r="P313" s="180"/>
      <c r="Q313" s="190">
        <v>74</v>
      </c>
      <c r="R313" s="331">
        <v>2</v>
      </c>
      <c r="S313" s="193">
        <v>62</v>
      </c>
      <c r="T313" s="193">
        <v>0</v>
      </c>
      <c r="U313" s="193">
        <v>6</v>
      </c>
      <c r="V313" s="193">
        <v>0</v>
      </c>
      <c r="W313" s="193">
        <v>1</v>
      </c>
      <c r="X313" s="193">
        <v>0</v>
      </c>
      <c r="Y313" s="193">
        <v>0</v>
      </c>
      <c r="Z313" s="193">
        <v>0</v>
      </c>
      <c r="AA313" s="193">
        <v>3</v>
      </c>
      <c r="AB313" s="193">
        <v>0</v>
      </c>
      <c r="AC313" s="332">
        <v>0</v>
      </c>
      <c r="AD313" s="180"/>
      <c r="AE313" s="190">
        <v>176</v>
      </c>
      <c r="AF313" s="191">
        <v>3</v>
      </c>
      <c r="AG313" s="191">
        <v>149</v>
      </c>
      <c r="AH313" s="191">
        <v>1</v>
      </c>
      <c r="AI313" s="191">
        <v>16</v>
      </c>
      <c r="AJ313" s="191">
        <v>0</v>
      </c>
      <c r="AK313" s="191">
        <v>2</v>
      </c>
      <c r="AL313" s="191">
        <v>0</v>
      </c>
      <c r="AM313" s="191">
        <v>1</v>
      </c>
      <c r="AN313" s="191">
        <v>1</v>
      </c>
      <c r="AO313" s="191">
        <v>3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119</v>
      </c>
      <c r="D314" s="331">
        <v>2</v>
      </c>
      <c r="E314" s="193">
        <v>101</v>
      </c>
      <c r="F314" s="193">
        <v>0</v>
      </c>
      <c r="G314" s="193">
        <v>8</v>
      </c>
      <c r="H314" s="193">
        <v>3</v>
      </c>
      <c r="I314" s="193">
        <v>0</v>
      </c>
      <c r="J314" s="193">
        <v>0</v>
      </c>
      <c r="K314" s="193">
        <v>1</v>
      </c>
      <c r="L314" s="193">
        <v>3</v>
      </c>
      <c r="M314" s="193">
        <v>1</v>
      </c>
      <c r="N314" s="193">
        <v>0</v>
      </c>
      <c r="O314" s="332">
        <v>0</v>
      </c>
      <c r="P314" s="180"/>
      <c r="Q314" s="190">
        <v>48</v>
      </c>
      <c r="R314" s="331">
        <v>1</v>
      </c>
      <c r="S314" s="193">
        <v>39</v>
      </c>
      <c r="T314" s="193">
        <v>0</v>
      </c>
      <c r="U314" s="193">
        <v>5</v>
      </c>
      <c r="V314" s="193">
        <v>2</v>
      </c>
      <c r="W314" s="193">
        <v>0</v>
      </c>
      <c r="X314" s="193">
        <v>0</v>
      </c>
      <c r="Y314" s="193">
        <v>1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167</v>
      </c>
      <c r="AF314" s="191">
        <v>3</v>
      </c>
      <c r="AG314" s="191">
        <v>140</v>
      </c>
      <c r="AH314" s="191">
        <v>0</v>
      </c>
      <c r="AI314" s="191">
        <v>13</v>
      </c>
      <c r="AJ314" s="191">
        <v>5</v>
      </c>
      <c r="AK314" s="191">
        <v>0</v>
      </c>
      <c r="AL314" s="191">
        <v>0</v>
      </c>
      <c r="AM314" s="191">
        <v>2</v>
      </c>
      <c r="AN314" s="191">
        <v>3</v>
      </c>
      <c r="AO314" s="191">
        <v>1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115</v>
      </c>
      <c r="D315" s="331">
        <v>0</v>
      </c>
      <c r="E315" s="193">
        <v>105</v>
      </c>
      <c r="F315" s="193">
        <v>1</v>
      </c>
      <c r="G315" s="193">
        <v>7</v>
      </c>
      <c r="H315" s="193">
        <v>0</v>
      </c>
      <c r="I315" s="193">
        <v>0</v>
      </c>
      <c r="J315" s="193">
        <v>0</v>
      </c>
      <c r="K315" s="193">
        <v>0</v>
      </c>
      <c r="L315" s="193">
        <v>1</v>
      </c>
      <c r="M315" s="193">
        <v>1</v>
      </c>
      <c r="N315" s="193">
        <v>0</v>
      </c>
      <c r="O315" s="332">
        <v>0</v>
      </c>
      <c r="P315" s="180"/>
      <c r="Q315" s="190">
        <v>70</v>
      </c>
      <c r="R315" s="331">
        <v>2</v>
      </c>
      <c r="S315" s="193">
        <v>55</v>
      </c>
      <c r="T315" s="193">
        <v>0</v>
      </c>
      <c r="U315" s="193">
        <v>7</v>
      </c>
      <c r="V315" s="193">
        <v>1</v>
      </c>
      <c r="W315" s="193">
        <v>0</v>
      </c>
      <c r="X315" s="193">
        <v>0</v>
      </c>
      <c r="Y315" s="193">
        <v>2</v>
      </c>
      <c r="Z315" s="193">
        <v>1</v>
      </c>
      <c r="AA315" s="193">
        <v>2</v>
      </c>
      <c r="AB315" s="193">
        <v>0</v>
      </c>
      <c r="AC315" s="332">
        <v>0</v>
      </c>
      <c r="AD315" s="180"/>
      <c r="AE315" s="190">
        <v>185</v>
      </c>
      <c r="AF315" s="191">
        <v>2</v>
      </c>
      <c r="AG315" s="191">
        <v>160</v>
      </c>
      <c r="AH315" s="191">
        <v>1</v>
      </c>
      <c r="AI315" s="191">
        <v>14</v>
      </c>
      <c r="AJ315" s="191">
        <v>1</v>
      </c>
      <c r="AK315" s="191">
        <v>0</v>
      </c>
      <c r="AL315" s="191">
        <v>0</v>
      </c>
      <c r="AM315" s="191">
        <v>2</v>
      </c>
      <c r="AN315" s="191">
        <v>2</v>
      </c>
      <c r="AO315" s="191">
        <v>3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83</v>
      </c>
      <c r="D316" s="331">
        <v>1</v>
      </c>
      <c r="E316" s="193">
        <v>75</v>
      </c>
      <c r="F316" s="193">
        <v>0</v>
      </c>
      <c r="G316" s="193">
        <v>5</v>
      </c>
      <c r="H316" s="193">
        <v>0</v>
      </c>
      <c r="I316" s="193">
        <v>0</v>
      </c>
      <c r="J316" s="193">
        <v>1</v>
      </c>
      <c r="K316" s="193">
        <v>1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64</v>
      </c>
      <c r="R316" s="331">
        <v>6</v>
      </c>
      <c r="S316" s="193">
        <v>50</v>
      </c>
      <c r="T316" s="193">
        <v>2</v>
      </c>
      <c r="U316" s="193">
        <v>6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147</v>
      </c>
      <c r="AF316" s="191">
        <v>7</v>
      </c>
      <c r="AG316" s="191">
        <v>125</v>
      </c>
      <c r="AH316" s="191">
        <v>2</v>
      </c>
      <c r="AI316" s="191">
        <v>11</v>
      </c>
      <c r="AJ316" s="191">
        <v>0</v>
      </c>
      <c r="AK316" s="191">
        <v>0</v>
      </c>
      <c r="AL316" s="191">
        <v>1</v>
      </c>
      <c r="AM316" s="191">
        <v>1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89</v>
      </c>
      <c r="D317" s="331">
        <v>1</v>
      </c>
      <c r="E317" s="193">
        <v>84</v>
      </c>
      <c r="F317" s="193">
        <v>0</v>
      </c>
      <c r="G317" s="193">
        <v>3</v>
      </c>
      <c r="H317" s="193">
        <v>0</v>
      </c>
      <c r="I317" s="193">
        <v>0</v>
      </c>
      <c r="J317" s="193">
        <v>0</v>
      </c>
      <c r="K317" s="193">
        <v>1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60</v>
      </c>
      <c r="R317" s="331">
        <v>2</v>
      </c>
      <c r="S317" s="193">
        <v>56</v>
      </c>
      <c r="T317" s="193">
        <v>0</v>
      </c>
      <c r="U317" s="193">
        <v>1</v>
      </c>
      <c r="V317" s="193">
        <v>0</v>
      </c>
      <c r="W317" s="193">
        <v>0</v>
      </c>
      <c r="X317" s="193">
        <v>0</v>
      </c>
      <c r="Y317" s="193">
        <v>0</v>
      </c>
      <c r="Z317" s="193">
        <v>1</v>
      </c>
      <c r="AA317" s="193">
        <v>0</v>
      </c>
      <c r="AB317" s="193">
        <v>0</v>
      </c>
      <c r="AC317" s="332">
        <v>0</v>
      </c>
      <c r="AD317" s="180"/>
      <c r="AE317" s="190">
        <v>149</v>
      </c>
      <c r="AF317" s="191">
        <v>3</v>
      </c>
      <c r="AG317" s="191">
        <v>140</v>
      </c>
      <c r="AH317" s="191">
        <v>0</v>
      </c>
      <c r="AI317" s="191">
        <v>4</v>
      </c>
      <c r="AJ317" s="191">
        <v>0</v>
      </c>
      <c r="AK317" s="191">
        <v>0</v>
      </c>
      <c r="AL317" s="191">
        <v>0</v>
      </c>
      <c r="AM317" s="191">
        <v>1</v>
      </c>
      <c r="AN317" s="191">
        <v>1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81</v>
      </c>
      <c r="D318" s="331">
        <v>2</v>
      </c>
      <c r="E318" s="193">
        <v>72</v>
      </c>
      <c r="F318" s="193">
        <v>0</v>
      </c>
      <c r="G318" s="193">
        <v>3</v>
      </c>
      <c r="H318" s="193">
        <v>0</v>
      </c>
      <c r="I318" s="193">
        <v>1</v>
      </c>
      <c r="J318" s="193">
        <v>0</v>
      </c>
      <c r="K318" s="193">
        <v>0</v>
      </c>
      <c r="L318" s="193">
        <v>3</v>
      </c>
      <c r="M318" s="193">
        <v>0</v>
      </c>
      <c r="N318" s="193">
        <v>0</v>
      </c>
      <c r="O318" s="332">
        <v>0</v>
      </c>
      <c r="P318" s="180"/>
      <c r="Q318" s="190">
        <v>53</v>
      </c>
      <c r="R318" s="331">
        <v>3</v>
      </c>
      <c r="S318" s="193">
        <v>43</v>
      </c>
      <c r="T318" s="193">
        <v>1</v>
      </c>
      <c r="U318" s="193">
        <v>3</v>
      </c>
      <c r="V318" s="193">
        <v>2</v>
      </c>
      <c r="W318" s="193">
        <v>0</v>
      </c>
      <c r="X318" s="193">
        <v>0</v>
      </c>
      <c r="Y318" s="193">
        <v>1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134</v>
      </c>
      <c r="AF318" s="191">
        <v>5</v>
      </c>
      <c r="AG318" s="191">
        <v>115</v>
      </c>
      <c r="AH318" s="191">
        <v>1</v>
      </c>
      <c r="AI318" s="191">
        <v>6</v>
      </c>
      <c r="AJ318" s="191">
        <v>2</v>
      </c>
      <c r="AK318" s="191">
        <v>1</v>
      </c>
      <c r="AL318" s="191">
        <v>0</v>
      </c>
      <c r="AM318" s="191">
        <v>1</v>
      </c>
      <c r="AN318" s="191">
        <v>3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99</v>
      </c>
      <c r="D319" s="331">
        <v>5</v>
      </c>
      <c r="E319" s="193">
        <v>84</v>
      </c>
      <c r="F319" s="193">
        <v>0</v>
      </c>
      <c r="G319" s="193">
        <v>7</v>
      </c>
      <c r="H319" s="193">
        <v>0</v>
      </c>
      <c r="I319" s="193">
        <v>1</v>
      </c>
      <c r="J319" s="193">
        <v>1</v>
      </c>
      <c r="K319" s="193">
        <v>0</v>
      </c>
      <c r="L319" s="193">
        <v>1</v>
      </c>
      <c r="M319" s="193">
        <v>0</v>
      </c>
      <c r="N319" s="193">
        <v>0</v>
      </c>
      <c r="O319" s="332">
        <v>0</v>
      </c>
      <c r="P319" s="180"/>
      <c r="Q319" s="190">
        <v>49</v>
      </c>
      <c r="R319" s="331">
        <v>4</v>
      </c>
      <c r="S319" s="193">
        <v>42</v>
      </c>
      <c r="T319" s="193">
        <v>0</v>
      </c>
      <c r="U319" s="193">
        <v>2</v>
      </c>
      <c r="V319" s="193">
        <v>0</v>
      </c>
      <c r="W319" s="193">
        <v>1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148</v>
      </c>
      <c r="AF319" s="191">
        <v>9</v>
      </c>
      <c r="AG319" s="191">
        <v>126</v>
      </c>
      <c r="AH319" s="191">
        <v>0</v>
      </c>
      <c r="AI319" s="191">
        <v>9</v>
      </c>
      <c r="AJ319" s="191">
        <v>0</v>
      </c>
      <c r="AK319" s="191">
        <v>2</v>
      </c>
      <c r="AL319" s="191">
        <v>1</v>
      </c>
      <c r="AM319" s="191">
        <v>0</v>
      </c>
      <c r="AN319" s="191">
        <v>1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84</v>
      </c>
      <c r="D320" s="331">
        <v>3</v>
      </c>
      <c r="E320" s="193">
        <v>79</v>
      </c>
      <c r="F320" s="193">
        <v>0</v>
      </c>
      <c r="G320" s="193">
        <v>2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53</v>
      </c>
      <c r="R320" s="331">
        <v>3</v>
      </c>
      <c r="S320" s="193">
        <v>46</v>
      </c>
      <c r="T320" s="193">
        <v>0</v>
      </c>
      <c r="U320" s="193">
        <v>3</v>
      </c>
      <c r="V320" s="193">
        <v>1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137</v>
      </c>
      <c r="AF320" s="191">
        <v>6</v>
      </c>
      <c r="AG320" s="191">
        <v>125</v>
      </c>
      <c r="AH320" s="191">
        <v>0</v>
      </c>
      <c r="AI320" s="191">
        <v>5</v>
      </c>
      <c r="AJ320" s="191">
        <v>1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113</v>
      </c>
      <c r="D321" s="331">
        <v>11</v>
      </c>
      <c r="E321" s="193">
        <v>92</v>
      </c>
      <c r="F321" s="193">
        <v>1</v>
      </c>
      <c r="G321" s="193">
        <v>6</v>
      </c>
      <c r="H321" s="193">
        <v>1</v>
      </c>
      <c r="I321" s="193">
        <v>1</v>
      </c>
      <c r="J321" s="193">
        <v>0</v>
      </c>
      <c r="K321" s="193">
        <v>0</v>
      </c>
      <c r="L321" s="193">
        <v>0</v>
      </c>
      <c r="M321" s="193">
        <v>1</v>
      </c>
      <c r="N321" s="193">
        <v>0</v>
      </c>
      <c r="O321" s="332">
        <v>0</v>
      </c>
      <c r="P321" s="180"/>
      <c r="Q321" s="190">
        <v>53</v>
      </c>
      <c r="R321" s="331">
        <v>5</v>
      </c>
      <c r="S321" s="193">
        <v>45</v>
      </c>
      <c r="T321" s="193">
        <v>0</v>
      </c>
      <c r="U321" s="193">
        <v>2</v>
      </c>
      <c r="V321" s="193">
        <v>0</v>
      </c>
      <c r="W321" s="193">
        <v>0</v>
      </c>
      <c r="X321" s="193">
        <v>0</v>
      </c>
      <c r="Y321" s="193">
        <v>0</v>
      </c>
      <c r="Z321" s="193">
        <v>1</v>
      </c>
      <c r="AA321" s="193">
        <v>0</v>
      </c>
      <c r="AB321" s="193">
        <v>0</v>
      </c>
      <c r="AC321" s="332">
        <v>0</v>
      </c>
      <c r="AD321" s="180"/>
      <c r="AE321" s="190">
        <v>166</v>
      </c>
      <c r="AF321" s="191">
        <v>16</v>
      </c>
      <c r="AG321" s="191">
        <v>137</v>
      </c>
      <c r="AH321" s="191">
        <v>1</v>
      </c>
      <c r="AI321" s="191">
        <v>8</v>
      </c>
      <c r="AJ321" s="191">
        <v>1</v>
      </c>
      <c r="AK321" s="191">
        <v>1</v>
      </c>
      <c r="AL321" s="191">
        <v>0</v>
      </c>
      <c r="AM321" s="191">
        <v>0</v>
      </c>
      <c r="AN321" s="191">
        <v>1</v>
      </c>
      <c r="AO321" s="191">
        <v>1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102</v>
      </c>
      <c r="D322" s="331">
        <v>4</v>
      </c>
      <c r="E322" s="193">
        <v>90</v>
      </c>
      <c r="F322" s="193">
        <v>1</v>
      </c>
      <c r="G322" s="193">
        <v>1</v>
      </c>
      <c r="H322" s="193">
        <v>1</v>
      </c>
      <c r="I322" s="193">
        <v>3</v>
      </c>
      <c r="J322" s="193">
        <v>0</v>
      </c>
      <c r="K322" s="193">
        <v>0</v>
      </c>
      <c r="L322" s="193">
        <v>1</v>
      </c>
      <c r="M322" s="193">
        <v>1</v>
      </c>
      <c r="N322" s="193">
        <v>0</v>
      </c>
      <c r="O322" s="332">
        <v>0</v>
      </c>
      <c r="P322" s="134"/>
      <c r="Q322" s="190">
        <v>57</v>
      </c>
      <c r="R322" s="331">
        <v>8</v>
      </c>
      <c r="S322" s="193">
        <v>44</v>
      </c>
      <c r="T322" s="193">
        <v>0</v>
      </c>
      <c r="U322" s="193">
        <v>3</v>
      </c>
      <c r="V322" s="193">
        <v>0</v>
      </c>
      <c r="W322" s="193">
        <v>0</v>
      </c>
      <c r="X322" s="193">
        <v>0</v>
      </c>
      <c r="Y322" s="193">
        <v>1</v>
      </c>
      <c r="Z322" s="193">
        <v>1</v>
      </c>
      <c r="AA322" s="193">
        <v>0</v>
      </c>
      <c r="AB322" s="193">
        <v>0</v>
      </c>
      <c r="AC322" s="332">
        <v>0</v>
      </c>
      <c r="AD322" s="134"/>
      <c r="AE322" s="190">
        <v>159</v>
      </c>
      <c r="AF322" s="191">
        <v>12</v>
      </c>
      <c r="AG322" s="191">
        <v>134</v>
      </c>
      <c r="AH322" s="191">
        <v>1</v>
      </c>
      <c r="AI322" s="191">
        <v>4</v>
      </c>
      <c r="AJ322" s="191">
        <v>1</v>
      </c>
      <c r="AK322" s="191">
        <v>3</v>
      </c>
      <c r="AL322" s="191">
        <v>0</v>
      </c>
      <c r="AM322" s="191">
        <v>1</v>
      </c>
      <c r="AN322" s="191">
        <v>2</v>
      </c>
      <c r="AO322" s="191">
        <v>1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120</v>
      </c>
      <c r="D323" s="331">
        <v>9</v>
      </c>
      <c r="E323" s="193">
        <v>106</v>
      </c>
      <c r="F323" s="193">
        <v>0</v>
      </c>
      <c r="G323" s="193">
        <v>4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1</v>
      </c>
      <c r="N323" s="193">
        <v>0</v>
      </c>
      <c r="O323" s="332">
        <v>0</v>
      </c>
      <c r="P323" s="180"/>
      <c r="Q323" s="190">
        <v>69</v>
      </c>
      <c r="R323" s="331">
        <v>2</v>
      </c>
      <c r="S323" s="193">
        <v>64</v>
      </c>
      <c r="T323" s="193">
        <v>0</v>
      </c>
      <c r="U323" s="193">
        <v>3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189</v>
      </c>
      <c r="AF323" s="193">
        <v>11</v>
      </c>
      <c r="AG323" s="191">
        <v>170</v>
      </c>
      <c r="AH323" s="191">
        <v>0</v>
      </c>
      <c r="AI323" s="191">
        <v>7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1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70</v>
      </c>
      <c r="D324" s="331">
        <v>4</v>
      </c>
      <c r="E324" s="193">
        <v>63</v>
      </c>
      <c r="F324" s="193">
        <v>0</v>
      </c>
      <c r="G324" s="193">
        <v>2</v>
      </c>
      <c r="H324" s="193">
        <v>0</v>
      </c>
      <c r="I324" s="193">
        <v>0</v>
      </c>
      <c r="J324" s="193">
        <v>0</v>
      </c>
      <c r="K324" s="193">
        <v>0</v>
      </c>
      <c r="L324" s="193">
        <v>1</v>
      </c>
      <c r="M324" s="193">
        <v>0</v>
      </c>
      <c r="N324" s="193">
        <v>0</v>
      </c>
      <c r="O324" s="332">
        <v>0</v>
      </c>
      <c r="P324" s="180"/>
      <c r="Q324" s="190">
        <v>55</v>
      </c>
      <c r="R324" s="331">
        <v>7</v>
      </c>
      <c r="S324" s="193">
        <v>44</v>
      </c>
      <c r="T324" s="193">
        <v>0</v>
      </c>
      <c r="U324" s="193">
        <v>1</v>
      </c>
      <c r="V324" s="193">
        <v>1</v>
      </c>
      <c r="W324" s="193">
        <v>1</v>
      </c>
      <c r="X324" s="193">
        <v>0</v>
      </c>
      <c r="Y324" s="193">
        <v>1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125</v>
      </c>
      <c r="AF324" s="191">
        <v>11</v>
      </c>
      <c r="AG324" s="191">
        <v>107</v>
      </c>
      <c r="AH324" s="191">
        <v>0</v>
      </c>
      <c r="AI324" s="191">
        <v>3</v>
      </c>
      <c r="AJ324" s="191">
        <v>1</v>
      </c>
      <c r="AK324" s="191">
        <v>1</v>
      </c>
      <c r="AL324" s="191">
        <v>0</v>
      </c>
      <c r="AM324" s="191">
        <v>1</v>
      </c>
      <c r="AN324" s="191">
        <v>1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89</v>
      </c>
      <c r="D325" s="331">
        <v>7</v>
      </c>
      <c r="E325" s="193">
        <v>77</v>
      </c>
      <c r="F325" s="193">
        <v>0</v>
      </c>
      <c r="G325" s="193">
        <v>1</v>
      </c>
      <c r="H325" s="193">
        <v>0</v>
      </c>
      <c r="I325" s="193">
        <v>0</v>
      </c>
      <c r="J325" s="193">
        <v>0</v>
      </c>
      <c r="K325" s="193">
        <v>0</v>
      </c>
      <c r="L325" s="193">
        <v>2</v>
      </c>
      <c r="M325" s="193">
        <v>2</v>
      </c>
      <c r="N325" s="193">
        <v>0</v>
      </c>
      <c r="O325" s="332">
        <v>0</v>
      </c>
      <c r="P325" s="180"/>
      <c r="Q325" s="190">
        <v>61</v>
      </c>
      <c r="R325" s="331">
        <v>3</v>
      </c>
      <c r="S325" s="193">
        <v>51</v>
      </c>
      <c r="T325" s="193">
        <v>1</v>
      </c>
      <c r="U325" s="193">
        <v>1</v>
      </c>
      <c r="V325" s="193">
        <v>1</v>
      </c>
      <c r="W325" s="193">
        <v>0</v>
      </c>
      <c r="X325" s="193">
        <v>0</v>
      </c>
      <c r="Y325" s="193">
        <v>0</v>
      </c>
      <c r="Z325" s="193">
        <v>3</v>
      </c>
      <c r="AA325" s="193">
        <v>1</v>
      </c>
      <c r="AB325" s="193">
        <v>0</v>
      </c>
      <c r="AC325" s="332">
        <v>0</v>
      </c>
      <c r="AD325" s="180"/>
      <c r="AE325" s="190">
        <v>150</v>
      </c>
      <c r="AF325" s="191">
        <v>10</v>
      </c>
      <c r="AG325" s="191">
        <v>128</v>
      </c>
      <c r="AH325" s="191">
        <v>1</v>
      </c>
      <c r="AI325" s="191">
        <v>2</v>
      </c>
      <c r="AJ325" s="191">
        <v>1</v>
      </c>
      <c r="AK325" s="191">
        <v>0</v>
      </c>
      <c r="AL325" s="191">
        <v>0</v>
      </c>
      <c r="AM325" s="191">
        <v>0</v>
      </c>
      <c r="AN325" s="191">
        <v>5</v>
      </c>
      <c r="AO325" s="191">
        <v>3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92</v>
      </c>
      <c r="D326" s="331">
        <v>5</v>
      </c>
      <c r="E326" s="193">
        <v>85</v>
      </c>
      <c r="F326" s="193">
        <v>0</v>
      </c>
      <c r="G326" s="193">
        <v>1</v>
      </c>
      <c r="H326" s="193">
        <v>0</v>
      </c>
      <c r="I326" s="193">
        <v>0</v>
      </c>
      <c r="J326" s="193">
        <v>0</v>
      </c>
      <c r="K326" s="193">
        <v>0</v>
      </c>
      <c r="L326" s="193">
        <v>1</v>
      </c>
      <c r="M326" s="193">
        <v>0</v>
      </c>
      <c r="N326" s="193">
        <v>0</v>
      </c>
      <c r="O326" s="332">
        <v>0</v>
      </c>
      <c r="P326" s="180"/>
      <c r="Q326" s="190">
        <v>57</v>
      </c>
      <c r="R326" s="331">
        <v>1</v>
      </c>
      <c r="S326" s="193">
        <v>51</v>
      </c>
      <c r="T326" s="193">
        <v>0</v>
      </c>
      <c r="U326" s="193">
        <v>2</v>
      </c>
      <c r="V326" s="193">
        <v>2</v>
      </c>
      <c r="W326" s="193">
        <v>0</v>
      </c>
      <c r="X326" s="193">
        <v>0</v>
      </c>
      <c r="Y326" s="193">
        <v>0</v>
      </c>
      <c r="Z326" s="193">
        <v>0</v>
      </c>
      <c r="AA326" s="193">
        <v>1</v>
      </c>
      <c r="AB326" s="193">
        <v>0</v>
      </c>
      <c r="AC326" s="332">
        <v>0</v>
      </c>
      <c r="AD326" s="180"/>
      <c r="AE326" s="190">
        <v>149</v>
      </c>
      <c r="AF326" s="191">
        <v>6</v>
      </c>
      <c r="AG326" s="191">
        <v>136</v>
      </c>
      <c r="AH326" s="191">
        <v>0</v>
      </c>
      <c r="AI326" s="191">
        <v>3</v>
      </c>
      <c r="AJ326" s="191">
        <v>2</v>
      </c>
      <c r="AK326" s="191">
        <v>0</v>
      </c>
      <c r="AL326" s="191">
        <v>0</v>
      </c>
      <c r="AM326" s="191">
        <v>0</v>
      </c>
      <c r="AN326" s="191">
        <v>1</v>
      </c>
      <c r="AO326" s="191">
        <v>1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49</v>
      </c>
      <c r="D327" s="331">
        <v>3</v>
      </c>
      <c r="E327" s="193">
        <v>43</v>
      </c>
      <c r="F327" s="193">
        <v>0</v>
      </c>
      <c r="G327" s="193">
        <v>3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48</v>
      </c>
      <c r="R327" s="331">
        <v>3</v>
      </c>
      <c r="S327" s="193">
        <v>42</v>
      </c>
      <c r="T327" s="193">
        <v>0</v>
      </c>
      <c r="U327" s="193">
        <v>1</v>
      </c>
      <c r="V327" s="193">
        <v>1</v>
      </c>
      <c r="W327" s="193">
        <v>0</v>
      </c>
      <c r="X327" s="193">
        <v>0</v>
      </c>
      <c r="Y327" s="193">
        <v>0</v>
      </c>
      <c r="Z327" s="193">
        <v>0</v>
      </c>
      <c r="AA327" s="193">
        <v>1</v>
      </c>
      <c r="AB327" s="193">
        <v>0</v>
      </c>
      <c r="AC327" s="332">
        <v>0</v>
      </c>
      <c r="AD327" s="180"/>
      <c r="AE327" s="190">
        <v>97</v>
      </c>
      <c r="AF327" s="191">
        <v>6</v>
      </c>
      <c r="AG327" s="191">
        <v>85</v>
      </c>
      <c r="AH327" s="191">
        <v>0</v>
      </c>
      <c r="AI327" s="191">
        <v>4</v>
      </c>
      <c r="AJ327" s="191">
        <v>1</v>
      </c>
      <c r="AK327" s="191">
        <v>0</v>
      </c>
      <c r="AL327" s="191">
        <v>0</v>
      </c>
      <c r="AM327" s="191">
        <v>0</v>
      </c>
      <c r="AN327" s="191">
        <v>0</v>
      </c>
      <c r="AO327" s="191">
        <v>1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49</v>
      </c>
      <c r="D328" s="331">
        <v>1</v>
      </c>
      <c r="E328" s="193">
        <v>47</v>
      </c>
      <c r="F328" s="193">
        <v>0</v>
      </c>
      <c r="G328" s="193">
        <v>0</v>
      </c>
      <c r="H328" s="193">
        <v>1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41</v>
      </c>
      <c r="R328" s="331">
        <v>1</v>
      </c>
      <c r="S328" s="193">
        <v>36</v>
      </c>
      <c r="T328" s="193">
        <v>1</v>
      </c>
      <c r="U328" s="193">
        <v>1</v>
      </c>
      <c r="V328" s="193">
        <v>0</v>
      </c>
      <c r="W328" s="193">
        <v>0</v>
      </c>
      <c r="X328" s="193">
        <v>0</v>
      </c>
      <c r="Y328" s="193">
        <v>1</v>
      </c>
      <c r="Z328" s="193">
        <v>1</v>
      </c>
      <c r="AA328" s="193">
        <v>0</v>
      </c>
      <c r="AB328" s="193">
        <v>0</v>
      </c>
      <c r="AC328" s="332">
        <v>0</v>
      </c>
      <c r="AD328" s="180"/>
      <c r="AE328" s="190">
        <v>90</v>
      </c>
      <c r="AF328" s="191">
        <v>2</v>
      </c>
      <c r="AG328" s="191">
        <v>83</v>
      </c>
      <c r="AH328" s="191">
        <v>1</v>
      </c>
      <c r="AI328" s="191">
        <v>1</v>
      </c>
      <c r="AJ328" s="191">
        <v>1</v>
      </c>
      <c r="AK328" s="191">
        <v>0</v>
      </c>
      <c r="AL328" s="191">
        <v>0</v>
      </c>
      <c r="AM328" s="191">
        <v>1</v>
      </c>
      <c r="AN328" s="191">
        <v>1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64</v>
      </c>
      <c r="D329" s="331">
        <v>0</v>
      </c>
      <c r="E329" s="193">
        <v>63</v>
      </c>
      <c r="F329" s="193">
        <v>0</v>
      </c>
      <c r="G329" s="193">
        <v>0</v>
      </c>
      <c r="H329" s="193">
        <v>0</v>
      </c>
      <c r="I329" s="193">
        <v>0</v>
      </c>
      <c r="J329" s="193">
        <v>0</v>
      </c>
      <c r="K329" s="193">
        <v>0</v>
      </c>
      <c r="L329" s="193">
        <v>1</v>
      </c>
      <c r="M329" s="193">
        <v>0</v>
      </c>
      <c r="N329" s="193">
        <v>0</v>
      </c>
      <c r="O329" s="332">
        <v>0</v>
      </c>
      <c r="P329" s="180"/>
      <c r="Q329" s="190">
        <v>49</v>
      </c>
      <c r="R329" s="331">
        <v>0</v>
      </c>
      <c r="S329" s="193">
        <v>47</v>
      </c>
      <c r="T329" s="193">
        <v>0</v>
      </c>
      <c r="U329" s="193">
        <v>2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113</v>
      </c>
      <c r="AF329" s="191">
        <v>0</v>
      </c>
      <c r="AG329" s="191">
        <v>110</v>
      </c>
      <c r="AH329" s="191">
        <v>0</v>
      </c>
      <c r="AI329" s="191">
        <v>2</v>
      </c>
      <c r="AJ329" s="191">
        <v>0</v>
      </c>
      <c r="AK329" s="191">
        <v>0</v>
      </c>
      <c r="AL329" s="191">
        <v>0</v>
      </c>
      <c r="AM329" s="191">
        <v>0</v>
      </c>
      <c r="AN329" s="191">
        <v>1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38</v>
      </c>
      <c r="D330" s="331">
        <v>1</v>
      </c>
      <c r="E330" s="193">
        <v>37</v>
      </c>
      <c r="F330" s="193">
        <v>0</v>
      </c>
      <c r="G330" s="193">
        <v>0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49</v>
      </c>
      <c r="R330" s="331">
        <v>3</v>
      </c>
      <c r="S330" s="193">
        <v>43</v>
      </c>
      <c r="T330" s="193">
        <v>1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1</v>
      </c>
      <c r="AA330" s="193">
        <v>1</v>
      </c>
      <c r="AB330" s="193">
        <v>0</v>
      </c>
      <c r="AC330" s="332">
        <v>0</v>
      </c>
      <c r="AD330" s="180"/>
      <c r="AE330" s="190">
        <v>87</v>
      </c>
      <c r="AF330" s="191">
        <v>4</v>
      </c>
      <c r="AG330" s="191">
        <v>80</v>
      </c>
      <c r="AH330" s="191">
        <v>1</v>
      </c>
      <c r="AI330" s="191">
        <v>0</v>
      </c>
      <c r="AJ330" s="191">
        <v>0</v>
      </c>
      <c r="AK330" s="191">
        <v>0</v>
      </c>
      <c r="AL330" s="191">
        <v>0</v>
      </c>
      <c r="AM330" s="191">
        <v>0</v>
      </c>
      <c r="AN330" s="191">
        <v>1</v>
      </c>
      <c r="AO330" s="191">
        <v>1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47</v>
      </c>
      <c r="D331" s="331">
        <v>0</v>
      </c>
      <c r="E331" s="193">
        <v>44</v>
      </c>
      <c r="F331" s="193">
        <v>0</v>
      </c>
      <c r="G331" s="193">
        <v>2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1</v>
      </c>
      <c r="N331" s="193">
        <v>0</v>
      </c>
      <c r="O331" s="332">
        <v>0</v>
      </c>
      <c r="P331" s="180"/>
      <c r="Q331" s="190">
        <v>34</v>
      </c>
      <c r="R331" s="331">
        <v>1</v>
      </c>
      <c r="S331" s="193">
        <v>29</v>
      </c>
      <c r="T331" s="193">
        <v>0</v>
      </c>
      <c r="U331" s="193">
        <v>4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81</v>
      </c>
      <c r="AF331" s="191">
        <v>1</v>
      </c>
      <c r="AG331" s="191">
        <v>73</v>
      </c>
      <c r="AH331" s="191">
        <v>0</v>
      </c>
      <c r="AI331" s="191">
        <v>6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1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54</v>
      </c>
      <c r="D332" s="331">
        <v>1</v>
      </c>
      <c r="E332" s="193">
        <v>51</v>
      </c>
      <c r="F332" s="193">
        <v>0</v>
      </c>
      <c r="G332" s="193">
        <v>2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46</v>
      </c>
      <c r="R332" s="331">
        <v>1</v>
      </c>
      <c r="S332" s="193">
        <v>35</v>
      </c>
      <c r="T332" s="193">
        <v>0</v>
      </c>
      <c r="U332" s="193">
        <v>3</v>
      </c>
      <c r="V332" s="193">
        <v>0</v>
      </c>
      <c r="W332" s="193">
        <v>0</v>
      </c>
      <c r="X332" s="193">
        <v>0</v>
      </c>
      <c r="Y332" s="193">
        <v>1</v>
      </c>
      <c r="Z332" s="193">
        <v>3</v>
      </c>
      <c r="AA332" s="193">
        <v>3</v>
      </c>
      <c r="AB332" s="193">
        <v>0</v>
      </c>
      <c r="AC332" s="332">
        <v>0</v>
      </c>
      <c r="AD332" s="180"/>
      <c r="AE332" s="190">
        <v>100</v>
      </c>
      <c r="AF332" s="191">
        <v>2</v>
      </c>
      <c r="AG332" s="191">
        <v>86</v>
      </c>
      <c r="AH332" s="191">
        <v>0</v>
      </c>
      <c r="AI332" s="191">
        <v>5</v>
      </c>
      <c r="AJ332" s="191">
        <v>0</v>
      </c>
      <c r="AK332" s="191">
        <v>0</v>
      </c>
      <c r="AL332" s="191">
        <v>0</v>
      </c>
      <c r="AM332" s="191">
        <v>1</v>
      </c>
      <c r="AN332" s="191">
        <v>3</v>
      </c>
      <c r="AO332" s="191">
        <v>3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36</v>
      </c>
      <c r="D333" s="331">
        <v>1</v>
      </c>
      <c r="E333" s="193">
        <v>35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31</v>
      </c>
      <c r="R333" s="331">
        <v>0</v>
      </c>
      <c r="S333" s="193">
        <v>29</v>
      </c>
      <c r="T333" s="193">
        <v>0</v>
      </c>
      <c r="U333" s="193">
        <v>1</v>
      </c>
      <c r="V333" s="193">
        <v>0</v>
      </c>
      <c r="W333" s="193">
        <v>0</v>
      </c>
      <c r="X333" s="193">
        <v>0</v>
      </c>
      <c r="Y333" s="193">
        <v>0</v>
      </c>
      <c r="Z333" s="193">
        <v>1</v>
      </c>
      <c r="AA333" s="193">
        <v>0</v>
      </c>
      <c r="AB333" s="193">
        <v>0</v>
      </c>
      <c r="AC333" s="332">
        <v>0</v>
      </c>
      <c r="AD333" s="180"/>
      <c r="AE333" s="190">
        <v>67</v>
      </c>
      <c r="AF333" s="191">
        <v>1</v>
      </c>
      <c r="AG333" s="191">
        <v>64</v>
      </c>
      <c r="AH333" s="191">
        <v>0</v>
      </c>
      <c r="AI333" s="191">
        <v>1</v>
      </c>
      <c r="AJ333" s="191">
        <v>0</v>
      </c>
      <c r="AK333" s="191">
        <v>0</v>
      </c>
      <c r="AL333" s="191">
        <v>0</v>
      </c>
      <c r="AM333" s="191">
        <v>0</v>
      </c>
      <c r="AN333" s="191">
        <v>1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32</v>
      </c>
      <c r="D334" s="331">
        <v>1</v>
      </c>
      <c r="E334" s="193">
        <v>26</v>
      </c>
      <c r="F334" s="193">
        <v>0</v>
      </c>
      <c r="G334" s="193">
        <v>4</v>
      </c>
      <c r="H334" s="193">
        <v>1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25</v>
      </c>
      <c r="R334" s="331">
        <v>1</v>
      </c>
      <c r="S334" s="193">
        <v>22</v>
      </c>
      <c r="T334" s="193">
        <v>0</v>
      </c>
      <c r="U334" s="193">
        <v>1</v>
      </c>
      <c r="V334" s="193">
        <v>0</v>
      </c>
      <c r="W334" s="193">
        <v>0</v>
      </c>
      <c r="X334" s="193">
        <v>0</v>
      </c>
      <c r="Y334" s="193">
        <v>1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57</v>
      </c>
      <c r="AF334" s="191">
        <v>2</v>
      </c>
      <c r="AG334" s="191">
        <v>48</v>
      </c>
      <c r="AH334" s="191">
        <v>0</v>
      </c>
      <c r="AI334" s="191">
        <v>5</v>
      </c>
      <c r="AJ334" s="191">
        <v>1</v>
      </c>
      <c r="AK334" s="191">
        <v>0</v>
      </c>
      <c r="AL334" s="191">
        <v>0</v>
      </c>
      <c r="AM334" s="191">
        <v>1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24</v>
      </c>
      <c r="D335" s="331">
        <v>1</v>
      </c>
      <c r="E335" s="193">
        <v>22</v>
      </c>
      <c r="F335" s="193">
        <v>0</v>
      </c>
      <c r="G335" s="193">
        <v>1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25</v>
      </c>
      <c r="R335" s="331">
        <v>0</v>
      </c>
      <c r="S335" s="193">
        <v>23</v>
      </c>
      <c r="T335" s="193">
        <v>0</v>
      </c>
      <c r="U335" s="193">
        <v>1</v>
      </c>
      <c r="V335" s="193">
        <v>0</v>
      </c>
      <c r="W335" s="193">
        <v>0</v>
      </c>
      <c r="X335" s="193">
        <v>0</v>
      </c>
      <c r="Y335" s="193">
        <v>0</v>
      </c>
      <c r="Z335" s="193">
        <v>1</v>
      </c>
      <c r="AA335" s="193">
        <v>0</v>
      </c>
      <c r="AB335" s="193">
        <v>0</v>
      </c>
      <c r="AC335" s="332">
        <v>0</v>
      </c>
      <c r="AD335" s="180"/>
      <c r="AE335" s="190">
        <v>49</v>
      </c>
      <c r="AF335" s="191">
        <v>1</v>
      </c>
      <c r="AG335" s="191">
        <v>45</v>
      </c>
      <c r="AH335" s="191">
        <v>0</v>
      </c>
      <c r="AI335" s="191">
        <v>2</v>
      </c>
      <c r="AJ335" s="191">
        <v>0</v>
      </c>
      <c r="AK335" s="191">
        <v>0</v>
      </c>
      <c r="AL335" s="191">
        <v>0</v>
      </c>
      <c r="AM335" s="191">
        <v>0</v>
      </c>
      <c r="AN335" s="191">
        <v>1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27</v>
      </c>
      <c r="D336" s="331">
        <v>0</v>
      </c>
      <c r="E336" s="193">
        <v>25</v>
      </c>
      <c r="F336" s="193">
        <v>0</v>
      </c>
      <c r="G336" s="193">
        <v>1</v>
      </c>
      <c r="H336" s="193">
        <v>1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17</v>
      </c>
      <c r="R336" s="331">
        <v>1</v>
      </c>
      <c r="S336" s="193">
        <v>15</v>
      </c>
      <c r="T336" s="193">
        <v>1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44</v>
      </c>
      <c r="AF336" s="191">
        <v>1</v>
      </c>
      <c r="AG336" s="191">
        <v>40</v>
      </c>
      <c r="AH336" s="191">
        <v>1</v>
      </c>
      <c r="AI336" s="191">
        <v>1</v>
      </c>
      <c r="AJ336" s="191">
        <v>1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14</v>
      </c>
      <c r="D337" s="331">
        <v>0</v>
      </c>
      <c r="E337" s="193">
        <v>12</v>
      </c>
      <c r="F337" s="193">
        <v>0</v>
      </c>
      <c r="G337" s="193">
        <v>1</v>
      </c>
      <c r="H337" s="193">
        <v>0</v>
      </c>
      <c r="I337" s="193">
        <v>0</v>
      </c>
      <c r="J337" s="193">
        <v>0</v>
      </c>
      <c r="K337" s="193">
        <v>1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25</v>
      </c>
      <c r="R337" s="331">
        <v>2</v>
      </c>
      <c r="S337" s="193">
        <v>20</v>
      </c>
      <c r="T337" s="193">
        <v>0</v>
      </c>
      <c r="U337" s="193">
        <v>1</v>
      </c>
      <c r="V337" s="193">
        <v>0</v>
      </c>
      <c r="W337" s="193">
        <v>0</v>
      </c>
      <c r="X337" s="193">
        <v>0</v>
      </c>
      <c r="Y337" s="193">
        <v>0</v>
      </c>
      <c r="Z337" s="193">
        <v>2</v>
      </c>
      <c r="AA337" s="193">
        <v>0</v>
      </c>
      <c r="AB337" s="193">
        <v>0</v>
      </c>
      <c r="AC337" s="332">
        <v>0</v>
      </c>
      <c r="AD337" s="180"/>
      <c r="AE337" s="190">
        <v>39</v>
      </c>
      <c r="AF337" s="191">
        <v>2</v>
      </c>
      <c r="AG337" s="191">
        <v>32</v>
      </c>
      <c r="AH337" s="191">
        <v>0</v>
      </c>
      <c r="AI337" s="191">
        <v>2</v>
      </c>
      <c r="AJ337" s="191">
        <v>0</v>
      </c>
      <c r="AK337" s="191">
        <v>0</v>
      </c>
      <c r="AL337" s="191">
        <v>0</v>
      </c>
      <c r="AM337" s="191">
        <v>1</v>
      </c>
      <c r="AN337" s="191">
        <v>2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16</v>
      </c>
      <c r="D338" s="331">
        <v>1</v>
      </c>
      <c r="E338" s="193">
        <v>14</v>
      </c>
      <c r="F338" s="193">
        <v>0</v>
      </c>
      <c r="G338" s="193">
        <v>0</v>
      </c>
      <c r="H338" s="193">
        <v>1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14</v>
      </c>
      <c r="R338" s="331">
        <v>1</v>
      </c>
      <c r="S338" s="193">
        <v>9</v>
      </c>
      <c r="T338" s="193">
        <v>0</v>
      </c>
      <c r="U338" s="193">
        <v>2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2</v>
      </c>
      <c r="AB338" s="193">
        <v>0</v>
      </c>
      <c r="AC338" s="332">
        <v>0</v>
      </c>
      <c r="AD338" s="180"/>
      <c r="AE338" s="190">
        <v>30</v>
      </c>
      <c r="AF338" s="191">
        <v>2</v>
      </c>
      <c r="AG338" s="191">
        <v>23</v>
      </c>
      <c r="AH338" s="191">
        <v>0</v>
      </c>
      <c r="AI338" s="191">
        <v>2</v>
      </c>
      <c r="AJ338" s="191">
        <v>1</v>
      </c>
      <c r="AK338" s="191">
        <v>0</v>
      </c>
      <c r="AL338" s="191">
        <v>0</v>
      </c>
      <c r="AM338" s="191">
        <v>0</v>
      </c>
      <c r="AN338" s="191">
        <v>0</v>
      </c>
      <c r="AO338" s="191">
        <v>2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23</v>
      </c>
      <c r="D339" s="331">
        <v>1</v>
      </c>
      <c r="E339" s="193">
        <v>19</v>
      </c>
      <c r="F339" s="193">
        <v>1</v>
      </c>
      <c r="G339" s="193">
        <v>1</v>
      </c>
      <c r="H339" s="193">
        <v>0</v>
      </c>
      <c r="I339" s="193">
        <v>0</v>
      </c>
      <c r="J339" s="193">
        <v>0</v>
      </c>
      <c r="K339" s="193">
        <v>1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9</v>
      </c>
      <c r="R339" s="331">
        <v>0</v>
      </c>
      <c r="S339" s="193">
        <v>8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1</v>
      </c>
      <c r="AB339" s="193">
        <v>0</v>
      </c>
      <c r="AC339" s="332">
        <v>0</v>
      </c>
      <c r="AD339" s="180"/>
      <c r="AE339" s="190">
        <v>32</v>
      </c>
      <c r="AF339" s="191">
        <v>1</v>
      </c>
      <c r="AG339" s="191">
        <v>27</v>
      </c>
      <c r="AH339" s="191">
        <v>1</v>
      </c>
      <c r="AI339" s="191">
        <v>1</v>
      </c>
      <c r="AJ339" s="191">
        <v>0</v>
      </c>
      <c r="AK339" s="191">
        <v>0</v>
      </c>
      <c r="AL339" s="191">
        <v>0</v>
      </c>
      <c r="AM339" s="191">
        <v>1</v>
      </c>
      <c r="AN339" s="191">
        <v>0</v>
      </c>
      <c r="AO339" s="191">
        <v>1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23</v>
      </c>
      <c r="D340" s="331">
        <v>2</v>
      </c>
      <c r="E340" s="193">
        <v>20</v>
      </c>
      <c r="F340" s="193">
        <v>0</v>
      </c>
      <c r="G340" s="193">
        <v>1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16</v>
      </c>
      <c r="R340" s="331">
        <v>1</v>
      </c>
      <c r="S340" s="193">
        <v>15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39</v>
      </c>
      <c r="AF340" s="191">
        <v>3</v>
      </c>
      <c r="AG340" s="191">
        <v>35</v>
      </c>
      <c r="AH340" s="191">
        <v>0</v>
      </c>
      <c r="AI340" s="191">
        <v>1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6</v>
      </c>
      <c r="D341" s="331">
        <v>0</v>
      </c>
      <c r="E341" s="193">
        <v>5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1</v>
      </c>
      <c r="N341" s="193">
        <v>0</v>
      </c>
      <c r="O341" s="332">
        <v>0</v>
      </c>
      <c r="P341" s="180"/>
      <c r="Q341" s="190">
        <v>10</v>
      </c>
      <c r="R341" s="331">
        <v>1</v>
      </c>
      <c r="S341" s="193">
        <v>8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1</v>
      </c>
      <c r="AB341" s="193">
        <v>0</v>
      </c>
      <c r="AC341" s="332">
        <v>0</v>
      </c>
      <c r="AD341" s="180"/>
      <c r="AE341" s="190">
        <v>16</v>
      </c>
      <c r="AF341" s="191">
        <v>1</v>
      </c>
      <c r="AG341" s="191">
        <v>13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2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8</v>
      </c>
      <c r="D342" s="331">
        <v>0</v>
      </c>
      <c r="E342" s="193">
        <v>5</v>
      </c>
      <c r="F342" s="193">
        <v>0</v>
      </c>
      <c r="G342" s="193">
        <v>1</v>
      </c>
      <c r="H342" s="193">
        <v>0</v>
      </c>
      <c r="I342" s="193">
        <v>0</v>
      </c>
      <c r="J342" s="193">
        <v>0</v>
      </c>
      <c r="K342" s="193">
        <v>0</v>
      </c>
      <c r="L342" s="193">
        <v>1</v>
      </c>
      <c r="M342" s="193">
        <v>1</v>
      </c>
      <c r="N342" s="193">
        <v>0</v>
      </c>
      <c r="O342" s="332">
        <v>0</v>
      </c>
      <c r="P342" s="180"/>
      <c r="Q342" s="190">
        <v>12</v>
      </c>
      <c r="R342" s="331">
        <v>1</v>
      </c>
      <c r="S342" s="193">
        <v>8</v>
      </c>
      <c r="T342" s="193">
        <v>0</v>
      </c>
      <c r="U342" s="193">
        <v>3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20</v>
      </c>
      <c r="AF342" s="191">
        <v>1</v>
      </c>
      <c r="AG342" s="191">
        <v>13</v>
      </c>
      <c r="AH342" s="191">
        <v>0</v>
      </c>
      <c r="AI342" s="191">
        <v>4</v>
      </c>
      <c r="AJ342" s="191">
        <v>0</v>
      </c>
      <c r="AK342" s="191">
        <v>0</v>
      </c>
      <c r="AL342" s="191">
        <v>0</v>
      </c>
      <c r="AM342" s="191">
        <v>0</v>
      </c>
      <c r="AN342" s="191">
        <v>1</v>
      </c>
      <c r="AO342" s="191">
        <v>1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17</v>
      </c>
      <c r="D343" s="331">
        <v>0</v>
      </c>
      <c r="E343" s="193">
        <v>14</v>
      </c>
      <c r="F343" s="193">
        <v>0</v>
      </c>
      <c r="G343" s="193">
        <v>1</v>
      </c>
      <c r="H343" s="193">
        <v>0</v>
      </c>
      <c r="I343" s="193">
        <v>1</v>
      </c>
      <c r="J343" s="193">
        <v>0</v>
      </c>
      <c r="K343" s="193">
        <v>0</v>
      </c>
      <c r="L343" s="193">
        <v>0</v>
      </c>
      <c r="M343" s="193">
        <v>1</v>
      </c>
      <c r="N343" s="193">
        <v>0</v>
      </c>
      <c r="O343" s="332">
        <v>0</v>
      </c>
      <c r="P343" s="180"/>
      <c r="Q343" s="190">
        <v>11</v>
      </c>
      <c r="R343" s="331">
        <v>0</v>
      </c>
      <c r="S343" s="193">
        <v>10</v>
      </c>
      <c r="T343" s="193">
        <v>0</v>
      </c>
      <c r="U343" s="193">
        <v>0</v>
      </c>
      <c r="V343" s="193">
        <v>1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28</v>
      </c>
      <c r="AF343" s="191">
        <v>0</v>
      </c>
      <c r="AG343" s="191">
        <v>24</v>
      </c>
      <c r="AH343" s="191">
        <v>0</v>
      </c>
      <c r="AI343" s="191">
        <v>1</v>
      </c>
      <c r="AJ343" s="191">
        <v>1</v>
      </c>
      <c r="AK343" s="191">
        <v>1</v>
      </c>
      <c r="AL343" s="191">
        <v>0</v>
      </c>
      <c r="AM343" s="191">
        <v>0</v>
      </c>
      <c r="AN343" s="191">
        <v>0</v>
      </c>
      <c r="AO343" s="191">
        <v>1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17</v>
      </c>
      <c r="D344" s="331">
        <v>0</v>
      </c>
      <c r="E344" s="193">
        <v>12</v>
      </c>
      <c r="F344" s="193">
        <v>0</v>
      </c>
      <c r="G344" s="193">
        <v>1</v>
      </c>
      <c r="H344" s="193">
        <v>1</v>
      </c>
      <c r="I344" s="193">
        <v>0</v>
      </c>
      <c r="J344" s="193">
        <v>0</v>
      </c>
      <c r="K344" s="193">
        <v>0</v>
      </c>
      <c r="L344" s="193">
        <v>0</v>
      </c>
      <c r="M344" s="193">
        <v>3</v>
      </c>
      <c r="N344" s="193">
        <v>0</v>
      </c>
      <c r="O344" s="332">
        <v>0</v>
      </c>
      <c r="P344" s="180"/>
      <c r="Q344" s="190">
        <v>7</v>
      </c>
      <c r="R344" s="331">
        <v>0</v>
      </c>
      <c r="S344" s="193">
        <v>4</v>
      </c>
      <c r="T344" s="193">
        <v>0</v>
      </c>
      <c r="U344" s="193">
        <v>1</v>
      </c>
      <c r="V344" s="193">
        <v>0</v>
      </c>
      <c r="W344" s="193">
        <v>1</v>
      </c>
      <c r="X344" s="193">
        <v>0</v>
      </c>
      <c r="Y344" s="193">
        <v>0</v>
      </c>
      <c r="Z344" s="193">
        <v>1</v>
      </c>
      <c r="AA344" s="193">
        <v>0</v>
      </c>
      <c r="AB344" s="193">
        <v>0</v>
      </c>
      <c r="AC344" s="332">
        <v>0</v>
      </c>
      <c r="AD344" s="180"/>
      <c r="AE344" s="190">
        <v>24</v>
      </c>
      <c r="AF344" s="191">
        <v>0</v>
      </c>
      <c r="AG344" s="191">
        <v>16</v>
      </c>
      <c r="AH344" s="191">
        <v>0</v>
      </c>
      <c r="AI344" s="191">
        <v>2</v>
      </c>
      <c r="AJ344" s="191">
        <v>1</v>
      </c>
      <c r="AK344" s="191">
        <v>1</v>
      </c>
      <c r="AL344" s="191">
        <v>0</v>
      </c>
      <c r="AM344" s="191">
        <v>0</v>
      </c>
      <c r="AN344" s="191">
        <v>1</v>
      </c>
      <c r="AO344" s="191">
        <v>3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13</v>
      </c>
      <c r="D345" s="331">
        <v>1</v>
      </c>
      <c r="E345" s="193">
        <v>10</v>
      </c>
      <c r="F345" s="193">
        <v>0</v>
      </c>
      <c r="G345" s="193">
        <v>1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1</v>
      </c>
      <c r="N345" s="193">
        <v>0</v>
      </c>
      <c r="O345" s="332">
        <v>0</v>
      </c>
      <c r="P345" s="180"/>
      <c r="Q345" s="190">
        <v>6</v>
      </c>
      <c r="R345" s="331">
        <v>0</v>
      </c>
      <c r="S345" s="193">
        <v>6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19</v>
      </c>
      <c r="AF345" s="191">
        <v>1</v>
      </c>
      <c r="AG345" s="191">
        <v>16</v>
      </c>
      <c r="AH345" s="191">
        <v>0</v>
      </c>
      <c r="AI345" s="191">
        <v>1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1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8</v>
      </c>
      <c r="D346" s="333">
        <v>0</v>
      </c>
      <c r="E346" s="334">
        <v>8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2</v>
      </c>
      <c r="R346" s="333">
        <v>0</v>
      </c>
      <c r="S346" s="334">
        <v>1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1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10</v>
      </c>
      <c r="AF346" s="195">
        <v>0</v>
      </c>
      <c r="AG346" s="195">
        <v>9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1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4503</v>
      </c>
      <c r="D347" s="424">
        <v>118</v>
      </c>
      <c r="E347" s="424">
        <v>3761</v>
      </c>
      <c r="F347" s="424">
        <v>23</v>
      </c>
      <c r="G347" s="424">
        <v>380</v>
      </c>
      <c r="H347" s="424">
        <v>44</v>
      </c>
      <c r="I347" s="424">
        <v>27</v>
      </c>
      <c r="J347" s="424">
        <v>5</v>
      </c>
      <c r="K347" s="424">
        <v>19</v>
      </c>
      <c r="L347" s="424">
        <v>60</v>
      </c>
      <c r="M347" s="424">
        <v>65</v>
      </c>
      <c r="N347" s="424">
        <v>0</v>
      </c>
      <c r="O347" s="425">
        <v>1</v>
      </c>
      <c r="P347" s="185"/>
      <c r="Q347" s="426">
        <v>3039</v>
      </c>
      <c r="R347" s="424">
        <v>171</v>
      </c>
      <c r="S347" s="424">
        <v>2366</v>
      </c>
      <c r="T347" s="424">
        <v>13</v>
      </c>
      <c r="U347" s="424">
        <v>292</v>
      </c>
      <c r="V347" s="424">
        <v>43</v>
      </c>
      <c r="W347" s="424">
        <v>29</v>
      </c>
      <c r="X347" s="424">
        <v>3</v>
      </c>
      <c r="Y347" s="424">
        <v>21</v>
      </c>
      <c r="Z347" s="424">
        <v>50</v>
      </c>
      <c r="AA347" s="424">
        <v>47</v>
      </c>
      <c r="AB347" s="424">
        <v>2</v>
      </c>
      <c r="AC347" s="425">
        <v>2</v>
      </c>
      <c r="AD347" s="185"/>
      <c r="AE347" s="426">
        <v>7542</v>
      </c>
      <c r="AF347" s="424">
        <v>289</v>
      </c>
      <c r="AG347" s="424">
        <v>6127</v>
      </c>
      <c r="AH347" s="424">
        <v>36</v>
      </c>
      <c r="AI347" s="424">
        <v>672</v>
      </c>
      <c r="AJ347" s="424">
        <v>87</v>
      </c>
      <c r="AK347" s="424">
        <v>56</v>
      </c>
      <c r="AL347" s="424">
        <v>8</v>
      </c>
      <c r="AM347" s="424">
        <v>40</v>
      </c>
      <c r="AN347" s="424">
        <v>110</v>
      </c>
      <c r="AO347" s="424">
        <v>112</v>
      </c>
      <c r="AP347" s="424">
        <v>2</v>
      </c>
      <c r="AQ347" s="425">
        <v>3</v>
      </c>
      <c r="AR347" s="11"/>
    </row>
    <row r="348" spans="1:44" x14ac:dyDescent="0.25">
      <c r="A348" s="240">
        <v>2</v>
      </c>
      <c r="B348" s="427" t="s">
        <v>36</v>
      </c>
      <c r="C348" s="428">
        <v>5120</v>
      </c>
      <c r="D348" s="429">
        <v>130</v>
      </c>
      <c r="E348" s="429">
        <v>4291</v>
      </c>
      <c r="F348" s="429">
        <v>24</v>
      </c>
      <c r="G348" s="429">
        <v>427</v>
      </c>
      <c r="H348" s="429">
        <v>53</v>
      </c>
      <c r="I348" s="429">
        <v>32</v>
      </c>
      <c r="J348" s="429">
        <v>5</v>
      </c>
      <c r="K348" s="429">
        <v>22</v>
      </c>
      <c r="L348" s="429">
        <v>63</v>
      </c>
      <c r="M348" s="429">
        <v>72</v>
      </c>
      <c r="N348" s="429">
        <v>0</v>
      </c>
      <c r="O348" s="430">
        <v>1</v>
      </c>
      <c r="P348" s="185"/>
      <c r="Q348" s="431">
        <v>3585</v>
      </c>
      <c r="R348" s="429">
        <v>192</v>
      </c>
      <c r="S348" s="429">
        <v>2824</v>
      </c>
      <c r="T348" s="429">
        <v>16</v>
      </c>
      <c r="U348" s="429">
        <v>320</v>
      </c>
      <c r="V348" s="429">
        <v>46</v>
      </c>
      <c r="W348" s="429">
        <v>30</v>
      </c>
      <c r="X348" s="429">
        <v>3</v>
      </c>
      <c r="Y348" s="429">
        <v>26</v>
      </c>
      <c r="Z348" s="429">
        <v>63</v>
      </c>
      <c r="AA348" s="429">
        <v>61</v>
      </c>
      <c r="AB348" s="429">
        <v>2</v>
      </c>
      <c r="AC348" s="430">
        <v>2</v>
      </c>
      <c r="AD348" s="185"/>
      <c r="AE348" s="431">
        <v>8705</v>
      </c>
      <c r="AF348" s="429">
        <v>322</v>
      </c>
      <c r="AG348" s="429">
        <v>7115</v>
      </c>
      <c r="AH348" s="429">
        <v>40</v>
      </c>
      <c r="AI348" s="429">
        <v>747</v>
      </c>
      <c r="AJ348" s="429">
        <v>99</v>
      </c>
      <c r="AK348" s="429">
        <v>62</v>
      </c>
      <c r="AL348" s="429">
        <v>8</v>
      </c>
      <c r="AM348" s="429">
        <v>48</v>
      </c>
      <c r="AN348" s="429">
        <v>126</v>
      </c>
      <c r="AO348" s="429">
        <v>133</v>
      </c>
      <c r="AP348" s="429">
        <v>2</v>
      </c>
      <c r="AQ348" s="430">
        <v>3</v>
      </c>
      <c r="AR348" s="11"/>
    </row>
    <row r="349" spans="1:44" x14ac:dyDescent="0.25">
      <c r="A349" s="240">
        <v>2</v>
      </c>
      <c r="B349" s="432" t="s">
        <v>37</v>
      </c>
      <c r="C349" s="433">
        <v>5235</v>
      </c>
      <c r="D349" s="434">
        <v>134</v>
      </c>
      <c r="E349" s="434">
        <v>4384</v>
      </c>
      <c r="F349" s="434">
        <v>25</v>
      </c>
      <c r="G349" s="434">
        <v>433</v>
      </c>
      <c r="H349" s="434">
        <v>54</v>
      </c>
      <c r="I349" s="434">
        <v>33</v>
      </c>
      <c r="J349" s="434">
        <v>5</v>
      </c>
      <c r="K349" s="434">
        <v>23</v>
      </c>
      <c r="L349" s="434">
        <v>64</v>
      </c>
      <c r="M349" s="434">
        <v>79</v>
      </c>
      <c r="N349" s="434">
        <v>0</v>
      </c>
      <c r="O349" s="435">
        <v>1</v>
      </c>
      <c r="P349" s="185"/>
      <c r="Q349" s="436">
        <v>3658</v>
      </c>
      <c r="R349" s="434">
        <v>195</v>
      </c>
      <c r="S349" s="434">
        <v>2884</v>
      </c>
      <c r="T349" s="434">
        <v>16</v>
      </c>
      <c r="U349" s="434">
        <v>324</v>
      </c>
      <c r="V349" s="434">
        <v>47</v>
      </c>
      <c r="W349" s="434">
        <v>31</v>
      </c>
      <c r="X349" s="434">
        <v>3</v>
      </c>
      <c r="Y349" s="434">
        <v>27</v>
      </c>
      <c r="Z349" s="434">
        <v>64</v>
      </c>
      <c r="AA349" s="434">
        <v>63</v>
      </c>
      <c r="AB349" s="434">
        <v>2</v>
      </c>
      <c r="AC349" s="435">
        <v>2</v>
      </c>
      <c r="AD349" s="185"/>
      <c r="AE349" s="436">
        <v>8893</v>
      </c>
      <c r="AF349" s="434">
        <v>329</v>
      </c>
      <c r="AG349" s="434">
        <v>7268</v>
      </c>
      <c r="AH349" s="434">
        <v>41</v>
      </c>
      <c r="AI349" s="434">
        <v>757</v>
      </c>
      <c r="AJ349" s="434">
        <v>101</v>
      </c>
      <c r="AK349" s="434">
        <v>64</v>
      </c>
      <c r="AL349" s="434">
        <v>8</v>
      </c>
      <c r="AM349" s="434">
        <v>50</v>
      </c>
      <c r="AN349" s="434">
        <v>128</v>
      </c>
      <c r="AO349" s="434">
        <v>142</v>
      </c>
      <c r="AP349" s="434">
        <v>2</v>
      </c>
      <c r="AQ349" s="435">
        <v>3</v>
      </c>
      <c r="AR349" s="11"/>
    </row>
    <row r="350" spans="1:44" x14ac:dyDescent="0.25">
      <c r="A350" s="240">
        <v>2</v>
      </c>
      <c r="B350" s="437" t="s">
        <v>38</v>
      </c>
      <c r="C350" s="438">
        <v>5413</v>
      </c>
      <c r="D350" s="439">
        <v>138</v>
      </c>
      <c r="E350" s="439">
        <v>4479</v>
      </c>
      <c r="F350" s="439">
        <v>25</v>
      </c>
      <c r="G350" s="439">
        <v>469</v>
      </c>
      <c r="H350" s="439">
        <v>58</v>
      </c>
      <c r="I350" s="439">
        <v>33</v>
      </c>
      <c r="J350" s="439">
        <v>5</v>
      </c>
      <c r="K350" s="439">
        <v>31</v>
      </c>
      <c r="L350" s="439">
        <v>77</v>
      </c>
      <c r="M350" s="439">
        <v>97</v>
      </c>
      <c r="N350" s="439">
        <v>0</v>
      </c>
      <c r="O350" s="440">
        <v>1</v>
      </c>
      <c r="P350" s="185"/>
      <c r="Q350" s="441">
        <v>3806</v>
      </c>
      <c r="R350" s="439">
        <v>199</v>
      </c>
      <c r="S350" s="439">
        <v>2962</v>
      </c>
      <c r="T350" s="439">
        <v>16</v>
      </c>
      <c r="U350" s="439">
        <v>341</v>
      </c>
      <c r="V350" s="439">
        <v>50</v>
      </c>
      <c r="W350" s="439">
        <v>36</v>
      </c>
      <c r="X350" s="439">
        <v>3</v>
      </c>
      <c r="Y350" s="439">
        <v>29</v>
      </c>
      <c r="Z350" s="439">
        <v>79</v>
      </c>
      <c r="AA350" s="439">
        <v>87</v>
      </c>
      <c r="AB350" s="439">
        <v>2</v>
      </c>
      <c r="AC350" s="440">
        <v>2</v>
      </c>
      <c r="AD350" s="185"/>
      <c r="AE350" s="441">
        <v>9219</v>
      </c>
      <c r="AF350" s="439">
        <v>337</v>
      </c>
      <c r="AG350" s="439">
        <v>7441</v>
      </c>
      <c r="AH350" s="439">
        <v>41</v>
      </c>
      <c r="AI350" s="439">
        <v>810</v>
      </c>
      <c r="AJ350" s="439">
        <v>108</v>
      </c>
      <c r="AK350" s="439">
        <v>69</v>
      </c>
      <c r="AL350" s="439">
        <v>8</v>
      </c>
      <c r="AM350" s="439">
        <v>60</v>
      </c>
      <c r="AN350" s="439">
        <v>156</v>
      </c>
      <c r="AO350" s="439">
        <v>184</v>
      </c>
      <c r="AP350" s="439">
        <v>2</v>
      </c>
      <c r="AQ350" s="440">
        <v>3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12</v>
      </c>
      <c r="D353" s="329">
        <v>0</v>
      </c>
      <c r="E353" s="187">
        <v>10</v>
      </c>
      <c r="F353" s="187">
        <v>0</v>
      </c>
      <c r="G353" s="187">
        <v>1</v>
      </c>
      <c r="H353" s="187">
        <v>0</v>
      </c>
      <c r="I353" s="187">
        <v>0</v>
      </c>
      <c r="J353" s="187">
        <v>0</v>
      </c>
      <c r="K353" s="187">
        <v>0</v>
      </c>
      <c r="L353" s="187">
        <v>1</v>
      </c>
      <c r="M353" s="187">
        <v>0</v>
      </c>
      <c r="N353" s="187">
        <v>0</v>
      </c>
      <c r="O353" s="330">
        <v>0</v>
      </c>
      <c r="P353" s="180"/>
      <c r="Q353" s="186">
        <v>11</v>
      </c>
      <c r="R353" s="329">
        <v>0</v>
      </c>
      <c r="S353" s="187">
        <v>11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23</v>
      </c>
      <c r="AF353" s="187">
        <v>0</v>
      </c>
      <c r="AG353" s="188">
        <v>21</v>
      </c>
      <c r="AH353" s="188">
        <v>0</v>
      </c>
      <c r="AI353" s="188">
        <v>1</v>
      </c>
      <c r="AJ353" s="188">
        <v>0</v>
      </c>
      <c r="AK353" s="188">
        <v>0</v>
      </c>
      <c r="AL353" s="188">
        <v>0</v>
      </c>
      <c r="AM353" s="188">
        <v>0</v>
      </c>
      <c r="AN353" s="188">
        <v>1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11</v>
      </c>
      <c r="D354" s="331">
        <v>0</v>
      </c>
      <c r="E354" s="193">
        <v>8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3</v>
      </c>
      <c r="N354" s="193">
        <v>0</v>
      </c>
      <c r="O354" s="332">
        <v>0</v>
      </c>
      <c r="P354" s="180"/>
      <c r="Q354" s="190">
        <v>7</v>
      </c>
      <c r="R354" s="331">
        <v>0</v>
      </c>
      <c r="S354" s="193">
        <v>7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18</v>
      </c>
      <c r="AF354" s="191">
        <v>0</v>
      </c>
      <c r="AG354" s="191">
        <v>15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3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8</v>
      </c>
      <c r="D355" s="331">
        <v>0</v>
      </c>
      <c r="E355" s="193">
        <v>4</v>
      </c>
      <c r="F355" s="193">
        <v>0</v>
      </c>
      <c r="G355" s="193">
        <v>2</v>
      </c>
      <c r="H355" s="193">
        <v>0</v>
      </c>
      <c r="I355" s="193">
        <v>0</v>
      </c>
      <c r="J355" s="193">
        <v>0</v>
      </c>
      <c r="K355" s="193">
        <v>0</v>
      </c>
      <c r="L355" s="193">
        <v>1</v>
      </c>
      <c r="M355" s="193">
        <v>1</v>
      </c>
      <c r="N355" s="193">
        <v>0</v>
      </c>
      <c r="O355" s="332">
        <v>0</v>
      </c>
      <c r="P355" s="180"/>
      <c r="Q355" s="190">
        <v>0</v>
      </c>
      <c r="R355" s="331">
        <v>0</v>
      </c>
      <c r="S355" s="193">
        <v>0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8</v>
      </c>
      <c r="AF355" s="191">
        <v>0</v>
      </c>
      <c r="AG355" s="191">
        <v>4</v>
      </c>
      <c r="AH355" s="191">
        <v>0</v>
      </c>
      <c r="AI355" s="191">
        <v>2</v>
      </c>
      <c r="AJ355" s="191">
        <v>0</v>
      </c>
      <c r="AK355" s="191">
        <v>0</v>
      </c>
      <c r="AL355" s="191">
        <v>0</v>
      </c>
      <c r="AM355" s="191">
        <v>0</v>
      </c>
      <c r="AN355" s="191">
        <v>1</v>
      </c>
      <c r="AO355" s="191">
        <v>1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5</v>
      </c>
      <c r="D356" s="331">
        <v>0</v>
      </c>
      <c r="E356" s="193">
        <v>5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3</v>
      </c>
      <c r="R356" s="331">
        <v>0</v>
      </c>
      <c r="S356" s="193">
        <v>2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1</v>
      </c>
      <c r="AA356" s="193">
        <v>0</v>
      </c>
      <c r="AB356" s="193">
        <v>0</v>
      </c>
      <c r="AC356" s="332">
        <v>0</v>
      </c>
      <c r="AD356" s="180"/>
      <c r="AE356" s="190">
        <v>8</v>
      </c>
      <c r="AF356" s="191">
        <v>0</v>
      </c>
      <c r="AG356" s="191">
        <v>7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1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2</v>
      </c>
      <c r="D357" s="331">
        <v>0</v>
      </c>
      <c r="E357" s="193">
        <v>1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1</v>
      </c>
      <c r="M357" s="193">
        <v>0</v>
      </c>
      <c r="N357" s="193">
        <v>0</v>
      </c>
      <c r="O357" s="332">
        <v>0</v>
      </c>
      <c r="P357" s="180"/>
      <c r="Q357" s="190">
        <v>3</v>
      </c>
      <c r="R357" s="331">
        <v>1</v>
      </c>
      <c r="S357" s="193">
        <v>0</v>
      </c>
      <c r="T357" s="193">
        <v>0</v>
      </c>
      <c r="U357" s="193">
        <v>1</v>
      </c>
      <c r="V357" s="193">
        <v>0</v>
      </c>
      <c r="W357" s="193">
        <v>1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5</v>
      </c>
      <c r="AF357" s="191">
        <v>1</v>
      </c>
      <c r="AG357" s="191">
        <v>1</v>
      </c>
      <c r="AH357" s="191">
        <v>0</v>
      </c>
      <c r="AI357" s="191">
        <v>1</v>
      </c>
      <c r="AJ357" s="191">
        <v>0</v>
      </c>
      <c r="AK357" s="191">
        <v>1</v>
      </c>
      <c r="AL357" s="191">
        <v>0</v>
      </c>
      <c r="AM357" s="191">
        <v>0</v>
      </c>
      <c r="AN357" s="191">
        <v>1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8</v>
      </c>
      <c r="D358" s="331">
        <v>0</v>
      </c>
      <c r="E358" s="193">
        <v>6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1</v>
      </c>
      <c r="M358" s="193">
        <v>1</v>
      </c>
      <c r="N358" s="193">
        <v>0</v>
      </c>
      <c r="O358" s="332">
        <v>0</v>
      </c>
      <c r="P358" s="180"/>
      <c r="Q358" s="190">
        <v>8</v>
      </c>
      <c r="R358" s="331">
        <v>0</v>
      </c>
      <c r="S358" s="193">
        <v>6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1</v>
      </c>
      <c r="AA358" s="193">
        <v>1</v>
      </c>
      <c r="AB358" s="193">
        <v>0</v>
      </c>
      <c r="AC358" s="332">
        <v>0</v>
      </c>
      <c r="AD358" s="180"/>
      <c r="AE358" s="190">
        <v>16</v>
      </c>
      <c r="AF358" s="191">
        <v>0</v>
      </c>
      <c r="AG358" s="191">
        <v>12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2</v>
      </c>
      <c r="AO358" s="191">
        <v>2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2</v>
      </c>
      <c r="D359" s="331">
        <v>0</v>
      </c>
      <c r="E359" s="193">
        <v>2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4</v>
      </c>
      <c r="R359" s="331">
        <v>0</v>
      </c>
      <c r="S359" s="193">
        <v>2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2</v>
      </c>
      <c r="AB359" s="193">
        <v>0</v>
      </c>
      <c r="AC359" s="332">
        <v>0</v>
      </c>
      <c r="AD359" s="180"/>
      <c r="AE359" s="190">
        <v>6</v>
      </c>
      <c r="AF359" s="191">
        <v>0</v>
      </c>
      <c r="AG359" s="191">
        <v>4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2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4</v>
      </c>
      <c r="D360" s="331">
        <v>0</v>
      </c>
      <c r="E360" s="193">
        <v>1</v>
      </c>
      <c r="F360" s="193">
        <v>0</v>
      </c>
      <c r="G360" s="193">
        <v>0</v>
      </c>
      <c r="H360" s="193">
        <v>0</v>
      </c>
      <c r="I360" s="193">
        <v>1</v>
      </c>
      <c r="J360" s="193">
        <v>0</v>
      </c>
      <c r="K360" s="193">
        <v>0</v>
      </c>
      <c r="L360" s="193">
        <v>2</v>
      </c>
      <c r="M360" s="193">
        <v>0</v>
      </c>
      <c r="N360" s="193">
        <v>0</v>
      </c>
      <c r="O360" s="332">
        <v>0</v>
      </c>
      <c r="P360" s="180"/>
      <c r="Q360" s="190">
        <v>3</v>
      </c>
      <c r="R360" s="331">
        <v>0</v>
      </c>
      <c r="S360" s="193">
        <v>2</v>
      </c>
      <c r="T360" s="193">
        <v>0</v>
      </c>
      <c r="U360" s="193">
        <v>1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7</v>
      </c>
      <c r="AF360" s="191">
        <v>0</v>
      </c>
      <c r="AG360" s="191">
        <v>3</v>
      </c>
      <c r="AH360" s="191">
        <v>0</v>
      </c>
      <c r="AI360" s="191">
        <v>1</v>
      </c>
      <c r="AJ360" s="191">
        <v>0</v>
      </c>
      <c r="AK360" s="191">
        <v>1</v>
      </c>
      <c r="AL360" s="191">
        <v>0</v>
      </c>
      <c r="AM360" s="191">
        <v>0</v>
      </c>
      <c r="AN360" s="191">
        <v>2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8</v>
      </c>
      <c r="D361" s="331">
        <v>0</v>
      </c>
      <c r="E361" s="193">
        <v>5</v>
      </c>
      <c r="F361" s="193">
        <v>0</v>
      </c>
      <c r="G361" s="193">
        <v>1</v>
      </c>
      <c r="H361" s="193">
        <v>0</v>
      </c>
      <c r="I361" s="193">
        <v>1</v>
      </c>
      <c r="J361" s="193">
        <v>0</v>
      </c>
      <c r="K361" s="193">
        <v>0</v>
      </c>
      <c r="L361" s="193">
        <v>1</v>
      </c>
      <c r="M361" s="193">
        <v>0</v>
      </c>
      <c r="N361" s="193">
        <v>0</v>
      </c>
      <c r="O361" s="332">
        <v>0</v>
      </c>
      <c r="P361" s="180"/>
      <c r="Q361" s="190">
        <v>5</v>
      </c>
      <c r="R361" s="331">
        <v>0</v>
      </c>
      <c r="S361" s="193">
        <v>4</v>
      </c>
      <c r="T361" s="193">
        <v>0</v>
      </c>
      <c r="U361" s="193">
        <v>1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13</v>
      </c>
      <c r="AF361" s="191">
        <v>0</v>
      </c>
      <c r="AG361" s="191">
        <v>9</v>
      </c>
      <c r="AH361" s="191">
        <v>0</v>
      </c>
      <c r="AI361" s="191">
        <v>2</v>
      </c>
      <c r="AJ361" s="191">
        <v>0</v>
      </c>
      <c r="AK361" s="191">
        <v>1</v>
      </c>
      <c r="AL361" s="191">
        <v>0</v>
      </c>
      <c r="AM361" s="191">
        <v>0</v>
      </c>
      <c r="AN361" s="191">
        <v>1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2</v>
      </c>
      <c r="D362" s="331">
        <v>0</v>
      </c>
      <c r="E362" s="193">
        <v>2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6</v>
      </c>
      <c r="R362" s="331">
        <v>0</v>
      </c>
      <c r="S362" s="193">
        <v>3</v>
      </c>
      <c r="T362" s="193">
        <v>0</v>
      </c>
      <c r="U362" s="193">
        <v>1</v>
      </c>
      <c r="V362" s="193">
        <v>0</v>
      </c>
      <c r="W362" s="193">
        <v>0</v>
      </c>
      <c r="X362" s="193">
        <v>0</v>
      </c>
      <c r="Y362" s="193">
        <v>0</v>
      </c>
      <c r="Z362" s="193">
        <v>2</v>
      </c>
      <c r="AA362" s="193">
        <v>0</v>
      </c>
      <c r="AB362" s="193">
        <v>0</v>
      </c>
      <c r="AC362" s="332">
        <v>0</v>
      </c>
      <c r="AD362" s="180"/>
      <c r="AE362" s="190">
        <v>8</v>
      </c>
      <c r="AF362" s="191">
        <v>0</v>
      </c>
      <c r="AG362" s="191">
        <v>5</v>
      </c>
      <c r="AH362" s="191">
        <v>0</v>
      </c>
      <c r="AI362" s="191">
        <v>1</v>
      </c>
      <c r="AJ362" s="191">
        <v>0</v>
      </c>
      <c r="AK362" s="191">
        <v>0</v>
      </c>
      <c r="AL362" s="191">
        <v>0</v>
      </c>
      <c r="AM362" s="191">
        <v>0</v>
      </c>
      <c r="AN362" s="191">
        <v>2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6</v>
      </c>
      <c r="D363" s="331">
        <v>0</v>
      </c>
      <c r="E363" s="193">
        <v>4</v>
      </c>
      <c r="F363" s="193">
        <v>0</v>
      </c>
      <c r="G363" s="193">
        <v>1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1</v>
      </c>
      <c r="N363" s="193">
        <v>0</v>
      </c>
      <c r="O363" s="332">
        <v>0</v>
      </c>
      <c r="P363" s="180"/>
      <c r="Q363" s="190">
        <v>2</v>
      </c>
      <c r="R363" s="331">
        <v>0</v>
      </c>
      <c r="S363" s="193">
        <v>2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8</v>
      </c>
      <c r="AF363" s="191">
        <v>0</v>
      </c>
      <c r="AG363" s="191">
        <v>6</v>
      </c>
      <c r="AH363" s="191">
        <v>0</v>
      </c>
      <c r="AI363" s="191">
        <v>1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1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6</v>
      </c>
      <c r="D364" s="331">
        <v>0</v>
      </c>
      <c r="E364" s="193">
        <v>1</v>
      </c>
      <c r="F364" s="193">
        <v>0</v>
      </c>
      <c r="G364" s="193">
        <v>3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2</v>
      </c>
      <c r="N364" s="193">
        <v>0</v>
      </c>
      <c r="O364" s="332">
        <v>0</v>
      </c>
      <c r="P364" s="180"/>
      <c r="Q364" s="190">
        <v>2</v>
      </c>
      <c r="R364" s="331">
        <v>0</v>
      </c>
      <c r="S364" s="193">
        <v>2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8</v>
      </c>
      <c r="AF364" s="191">
        <v>0</v>
      </c>
      <c r="AG364" s="191">
        <v>3</v>
      </c>
      <c r="AH364" s="191">
        <v>0</v>
      </c>
      <c r="AI364" s="191">
        <v>3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2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7</v>
      </c>
      <c r="D365" s="331">
        <v>0</v>
      </c>
      <c r="E365" s="193">
        <v>4</v>
      </c>
      <c r="F365" s="193">
        <v>0</v>
      </c>
      <c r="G365" s="193">
        <v>1</v>
      </c>
      <c r="H365" s="193">
        <v>0</v>
      </c>
      <c r="I365" s="193">
        <v>0</v>
      </c>
      <c r="J365" s="193">
        <v>0</v>
      </c>
      <c r="K365" s="193">
        <v>1</v>
      </c>
      <c r="L365" s="193">
        <v>1</v>
      </c>
      <c r="M365" s="193">
        <v>0</v>
      </c>
      <c r="N365" s="193">
        <v>0</v>
      </c>
      <c r="O365" s="332">
        <v>0</v>
      </c>
      <c r="P365" s="180"/>
      <c r="Q365" s="190">
        <v>8</v>
      </c>
      <c r="R365" s="331">
        <v>0</v>
      </c>
      <c r="S365" s="193">
        <v>7</v>
      </c>
      <c r="T365" s="193">
        <v>0</v>
      </c>
      <c r="U365" s="193">
        <v>1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15</v>
      </c>
      <c r="AF365" s="191">
        <v>0</v>
      </c>
      <c r="AG365" s="191">
        <v>11</v>
      </c>
      <c r="AH365" s="191">
        <v>0</v>
      </c>
      <c r="AI365" s="191">
        <v>2</v>
      </c>
      <c r="AJ365" s="191">
        <v>0</v>
      </c>
      <c r="AK365" s="191">
        <v>0</v>
      </c>
      <c r="AL365" s="191">
        <v>0</v>
      </c>
      <c r="AM365" s="191">
        <v>1</v>
      </c>
      <c r="AN365" s="191">
        <v>1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7</v>
      </c>
      <c r="D366" s="331">
        <v>0</v>
      </c>
      <c r="E366" s="193">
        <v>3</v>
      </c>
      <c r="F366" s="193">
        <v>0</v>
      </c>
      <c r="G366" s="193">
        <v>0</v>
      </c>
      <c r="H366" s="193">
        <v>3</v>
      </c>
      <c r="I366" s="193">
        <v>0</v>
      </c>
      <c r="J366" s="193">
        <v>0</v>
      </c>
      <c r="K366" s="193">
        <v>0</v>
      </c>
      <c r="L366" s="193">
        <v>1</v>
      </c>
      <c r="M366" s="193">
        <v>0</v>
      </c>
      <c r="N366" s="193">
        <v>0</v>
      </c>
      <c r="O366" s="332">
        <v>0</v>
      </c>
      <c r="P366" s="180"/>
      <c r="Q366" s="190">
        <v>5</v>
      </c>
      <c r="R366" s="331">
        <v>0</v>
      </c>
      <c r="S366" s="193">
        <v>3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1</v>
      </c>
      <c r="AA366" s="193">
        <v>1</v>
      </c>
      <c r="AB366" s="193">
        <v>0</v>
      </c>
      <c r="AC366" s="332">
        <v>0</v>
      </c>
      <c r="AD366" s="180"/>
      <c r="AE366" s="190">
        <v>12</v>
      </c>
      <c r="AF366" s="191">
        <v>0</v>
      </c>
      <c r="AG366" s="191">
        <v>6</v>
      </c>
      <c r="AH366" s="191">
        <v>0</v>
      </c>
      <c r="AI366" s="191">
        <v>0</v>
      </c>
      <c r="AJ366" s="191">
        <v>3</v>
      </c>
      <c r="AK366" s="191">
        <v>0</v>
      </c>
      <c r="AL366" s="191">
        <v>0</v>
      </c>
      <c r="AM366" s="191">
        <v>0</v>
      </c>
      <c r="AN366" s="191">
        <v>2</v>
      </c>
      <c r="AO366" s="191">
        <v>1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3</v>
      </c>
      <c r="D367" s="331">
        <v>0</v>
      </c>
      <c r="E367" s="193">
        <v>2</v>
      </c>
      <c r="F367" s="193">
        <v>0</v>
      </c>
      <c r="G367" s="193">
        <v>0</v>
      </c>
      <c r="H367" s="193">
        <v>1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6</v>
      </c>
      <c r="R367" s="331">
        <v>0</v>
      </c>
      <c r="S367" s="193">
        <v>3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1</v>
      </c>
      <c r="Z367" s="193">
        <v>2</v>
      </c>
      <c r="AA367" s="193">
        <v>0</v>
      </c>
      <c r="AB367" s="193">
        <v>0</v>
      </c>
      <c r="AC367" s="332">
        <v>0</v>
      </c>
      <c r="AD367" s="180"/>
      <c r="AE367" s="190">
        <v>9</v>
      </c>
      <c r="AF367" s="191">
        <v>0</v>
      </c>
      <c r="AG367" s="191">
        <v>5</v>
      </c>
      <c r="AH367" s="191">
        <v>0</v>
      </c>
      <c r="AI367" s="191">
        <v>0</v>
      </c>
      <c r="AJ367" s="191">
        <v>1</v>
      </c>
      <c r="AK367" s="191">
        <v>0</v>
      </c>
      <c r="AL367" s="191">
        <v>0</v>
      </c>
      <c r="AM367" s="191">
        <v>1</v>
      </c>
      <c r="AN367" s="191">
        <v>2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4</v>
      </c>
      <c r="D368" s="331">
        <v>0</v>
      </c>
      <c r="E368" s="193">
        <v>1</v>
      </c>
      <c r="F368" s="193">
        <v>1</v>
      </c>
      <c r="G368" s="193">
        <v>1</v>
      </c>
      <c r="H368" s="193">
        <v>0</v>
      </c>
      <c r="I368" s="193">
        <v>1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2</v>
      </c>
      <c r="R368" s="331">
        <v>0</v>
      </c>
      <c r="S368" s="193">
        <v>2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6</v>
      </c>
      <c r="AF368" s="191">
        <v>0</v>
      </c>
      <c r="AG368" s="191">
        <v>3</v>
      </c>
      <c r="AH368" s="191">
        <v>1</v>
      </c>
      <c r="AI368" s="191">
        <v>1</v>
      </c>
      <c r="AJ368" s="191">
        <v>0</v>
      </c>
      <c r="AK368" s="191">
        <v>1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3</v>
      </c>
      <c r="D369" s="331">
        <v>0</v>
      </c>
      <c r="E369" s="193">
        <v>2</v>
      </c>
      <c r="F369" s="193">
        <v>0</v>
      </c>
      <c r="G369" s="193">
        <v>0</v>
      </c>
      <c r="H369" s="193">
        <v>1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3</v>
      </c>
      <c r="R369" s="331">
        <v>0</v>
      </c>
      <c r="S369" s="193">
        <v>1</v>
      </c>
      <c r="T369" s="193">
        <v>0</v>
      </c>
      <c r="U369" s="193">
        <v>1</v>
      </c>
      <c r="V369" s="193">
        <v>0</v>
      </c>
      <c r="W369" s="193">
        <v>0</v>
      </c>
      <c r="X369" s="193">
        <v>0</v>
      </c>
      <c r="Y369" s="193">
        <v>0</v>
      </c>
      <c r="Z369" s="193">
        <v>1</v>
      </c>
      <c r="AA369" s="193">
        <v>0</v>
      </c>
      <c r="AB369" s="193">
        <v>0</v>
      </c>
      <c r="AC369" s="332">
        <v>0</v>
      </c>
      <c r="AD369" s="180"/>
      <c r="AE369" s="190">
        <v>6</v>
      </c>
      <c r="AF369" s="191">
        <v>0</v>
      </c>
      <c r="AG369" s="191">
        <v>3</v>
      </c>
      <c r="AH369" s="191">
        <v>0</v>
      </c>
      <c r="AI369" s="191">
        <v>1</v>
      </c>
      <c r="AJ369" s="191">
        <v>1</v>
      </c>
      <c r="AK369" s="191">
        <v>0</v>
      </c>
      <c r="AL369" s="191">
        <v>0</v>
      </c>
      <c r="AM369" s="191">
        <v>0</v>
      </c>
      <c r="AN369" s="191">
        <v>1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3</v>
      </c>
      <c r="D370" s="331">
        <v>0</v>
      </c>
      <c r="E370" s="193">
        <v>0</v>
      </c>
      <c r="F370" s="193">
        <v>0</v>
      </c>
      <c r="G370" s="193">
        <v>0</v>
      </c>
      <c r="H370" s="193">
        <v>1</v>
      </c>
      <c r="I370" s="193">
        <v>0</v>
      </c>
      <c r="J370" s="193">
        <v>0</v>
      </c>
      <c r="K370" s="193">
        <v>0</v>
      </c>
      <c r="L370" s="193">
        <v>1</v>
      </c>
      <c r="M370" s="193">
        <v>1</v>
      </c>
      <c r="N370" s="193">
        <v>0</v>
      </c>
      <c r="O370" s="332">
        <v>0</v>
      </c>
      <c r="P370" s="180"/>
      <c r="Q370" s="190">
        <v>1</v>
      </c>
      <c r="R370" s="331">
        <v>0</v>
      </c>
      <c r="S370" s="193">
        <v>0</v>
      </c>
      <c r="T370" s="193">
        <v>0</v>
      </c>
      <c r="U370" s="193">
        <v>1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4</v>
      </c>
      <c r="AF370" s="191">
        <v>0</v>
      </c>
      <c r="AG370" s="191">
        <v>0</v>
      </c>
      <c r="AH370" s="191">
        <v>0</v>
      </c>
      <c r="AI370" s="191">
        <v>1</v>
      </c>
      <c r="AJ370" s="191">
        <v>1</v>
      </c>
      <c r="AK370" s="191">
        <v>0</v>
      </c>
      <c r="AL370" s="191">
        <v>0</v>
      </c>
      <c r="AM370" s="191">
        <v>0</v>
      </c>
      <c r="AN370" s="191">
        <v>1</v>
      </c>
      <c r="AO370" s="191">
        <v>1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11</v>
      </c>
      <c r="D371" s="331">
        <v>0</v>
      </c>
      <c r="E371" s="193">
        <v>10</v>
      </c>
      <c r="F371" s="193">
        <v>0</v>
      </c>
      <c r="G371" s="193">
        <v>1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13</v>
      </c>
      <c r="R371" s="331">
        <v>0</v>
      </c>
      <c r="S371" s="193">
        <v>7</v>
      </c>
      <c r="T371" s="193">
        <v>0</v>
      </c>
      <c r="U371" s="193">
        <v>3</v>
      </c>
      <c r="V371" s="193">
        <v>0</v>
      </c>
      <c r="W371" s="193">
        <v>0</v>
      </c>
      <c r="X371" s="193">
        <v>0</v>
      </c>
      <c r="Y371" s="193">
        <v>1</v>
      </c>
      <c r="Z371" s="193">
        <v>2</v>
      </c>
      <c r="AA371" s="193">
        <v>0</v>
      </c>
      <c r="AB371" s="193">
        <v>0</v>
      </c>
      <c r="AC371" s="332">
        <v>0</v>
      </c>
      <c r="AD371" s="180"/>
      <c r="AE371" s="190">
        <v>24</v>
      </c>
      <c r="AF371" s="191">
        <v>0</v>
      </c>
      <c r="AG371" s="191">
        <v>17</v>
      </c>
      <c r="AH371" s="191">
        <v>0</v>
      </c>
      <c r="AI371" s="191">
        <v>4</v>
      </c>
      <c r="AJ371" s="191">
        <v>0</v>
      </c>
      <c r="AK371" s="191">
        <v>0</v>
      </c>
      <c r="AL371" s="191">
        <v>0</v>
      </c>
      <c r="AM371" s="191">
        <v>1</v>
      </c>
      <c r="AN371" s="191">
        <v>2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15</v>
      </c>
      <c r="D372" s="331">
        <v>1</v>
      </c>
      <c r="E372" s="193">
        <v>12</v>
      </c>
      <c r="F372" s="193">
        <v>0</v>
      </c>
      <c r="G372" s="193">
        <v>1</v>
      </c>
      <c r="H372" s="193">
        <v>0</v>
      </c>
      <c r="I372" s="193">
        <v>1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12</v>
      </c>
      <c r="R372" s="331">
        <v>0</v>
      </c>
      <c r="S372" s="193">
        <v>9</v>
      </c>
      <c r="T372" s="193">
        <v>0</v>
      </c>
      <c r="U372" s="193">
        <v>3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27</v>
      </c>
      <c r="AF372" s="191">
        <v>1</v>
      </c>
      <c r="AG372" s="191">
        <v>21</v>
      </c>
      <c r="AH372" s="191">
        <v>0</v>
      </c>
      <c r="AI372" s="191">
        <v>4</v>
      </c>
      <c r="AJ372" s="191">
        <v>0</v>
      </c>
      <c r="AK372" s="191">
        <v>1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9</v>
      </c>
      <c r="D373" s="331">
        <v>0</v>
      </c>
      <c r="E373" s="193">
        <v>4</v>
      </c>
      <c r="F373" s="193">
        <v>0</v>
      </c>
      <c r="G373" s="193">
        <v>2</v>
      </c>
      <c r="H373" s="193">
        <v>0</v>
      </c>
      <c r="I373" s="193">
        <v>1</v>
      </c>
      <c r="J373" s="193">
        <v>0</v>
      </c>
      <c r="K373" s="193">
        <v>0</v>
      </c>
      <c r="L373" s="193">
        <v>0</v>
      </c>
      <c r="M373" s="193">
        <v>2</v>
      </c>
      <c r="N373" s="193">
        <v>0</v>
      </c>
      <c r="O373" s="332">
        <v>0</v>
      </c>
      <c r="P373" s="180"/>
      <c r="Q373" s="190">
        <v>15</v>
      </c>
      <c r="R373" s="331">
        <v>0</v>
      </c>
      <c r="S373" s="193">
        <v>6</v>
      </c>
      <c r="T373" s="193">
        <v>0</v>
      </c>
      <c r="U373" s="193">
        <v>4</v>
      </c>
      <c r="V373" s="193">
        <v>1</v>
      </c>
      <c r="W373" s="193">
        <v>0</v>
      </c>
      <c r="X373" s="193">
        <v>0</v>
      </c>
      <c r="Y373" s="193">
        <v>0</v>
      </c>
      <c r="Z373" s="193">
        <v>1</v>
      </c>
      <c r="AA373" s="193">
        <v>3</v>
      </c>
      <c r="AB373" s="193">
        <v>0</v>
      </c>
      <c r="AC373" s="332">
        <v>0</v>
      </c>
      <c r="AD373" s="180"/>
      <c r="AE373" s="190">
        <v>24</v>
      </c>
      <c r="AF373" s="191">
        <v>0</v>
      </c>
      <c r="AG373" s="191">
        <v>10</v>
      </c>
      <c r="AH373" s="191">
        <v>0</v>
      </c>
      <c r="AI373" s="191">
        <v>6</v>
      </c>
      <c r="AJ373" s="191">
        <v>1</v>
      </c>
      <c r="AK373" s="191">
        <v>1</v>
      </c>
      <c r="AL373" s="191">
        <v>0</v>
      </c>
      <c r="AM373" s="191">
        <v>0</v>
      </c>
      <c r="AN373" s="191">
        <v>1</v>
      </c>
      <c r="AO373" s="191">
        <v>5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14</v>
      </c>
      <c r="D374" s="331">
        <v>0</v>
      </c>
      <c r="E374" s="193">
        <v>7</v>
      </c>
      <c r="F374" s="193">
        <v>0</v>
      </c>
      <c r="G374" s="193">
        <v>2</v>
      </c>
      <c r="H374" s="193">
        <v>1</v>
      </c>
      <c r="I374" s="193">
        <v>0</v>
      </c>
      <c r="J374" s="193">
        <v>0</v>
      </c>
      <c r="K374" s="193">
        <v>0</v>
      </c>
      <c r="L374" s="193">
        <v>1</v>
      </c>
      <c r="M374" s="193">
        <v>3</v>
      </c>
      <c r="N374" s="193">
        <v>0</v>
      </c>
      <c r="O374" s="332">
        <v>0</v>
      </c>
      <c r="P374" s="180"/>
      <c r="Q374" s="190">
        <v>7</v>
      </c>
      <c r="R374" s="331">
        <v>0</v>
      </c>
      <c r="S374" s="193">
        <v>6</v>
      </c>
      <c r="T374" s="193">
        <v>0</v>
      </c>
      <c r="U374" s="193">
        <v>0</v>
      </c>
      <c r="V374" s="193">
        <v>1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21</v>
      </c>
      <c r="AF374" s="191">
        <v>0</v>
      </c>
      <c r="AG374" s="191">
        <v>13</v>
      </c>
      <c r="AH374" s="191">
        <v>0</v>
      </c>
      <c r="AI374" s="191">
        <v>2</v>
      </c>
      <c r="AJ374" s="191">
        <v>2</v>
      </c>
      <c r="AK374" s="191">
        <v>0</v>
      </c>
      <c r="AL374" s="191">
        <v>0</v>
      </c>
      <c r="AM374" s="191">
        <v>0</v>
      </c>
      <c r="AN374" s="191">
        <v>1</v>
      </c>
      <c r="AO374" s="191">
        <v>3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12</v>
      </c>
      <c r="D375" s="331">
        <v>0</v>
      </c>
      <c r="E375" s="193">
        <v>10</v>
      </c>
      <c r="F375" s="193">
        <v>0</v>
      </c>
      <c r="G375" s="193">
        <v>0</v>
      </c>
      <c r="H375" s="193">
        <v>0</v>
      </c>
      <c r="I375" s="193">
        <v>1</v>
      </c>
      <c r="J375" s="193">
        <v>0</v>
      </c>
      <c r="K375" s="193">
        <v>0</v>
      </c>
      <c r="L375" s="193">
        <v>0</v>
      </c>
      <c r="M375" s="193">
        <v>1</v>
      </c>
      <c r="N375" s="193">
        <v>0</v>
      </c>
      <c r="O375" s="332">
        <v>0</v>
      </c>
      <c r="P375" s="180"/>
      <c r="Q375" s="190">
        <v>10</v>
      </c>
      <c r="R375" s="331">
        <v>1</v>
      </c>
      <c r="S375" s="193">
        <v>3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2</v>
      </c>
      <c r="Z375" s="193">
        <v>1</v>
      </c>
      <c r="AA375" s="193">
        <v>3</v>
      </c>
      <c r="AB375" s="193">
        <v>0</v>
      </c>
      <c r="AC375" s="332">
        <v>0</v>
      </c>
      <c r="AD375" s="180"/>
      <c r="AE375" s="190">
        <v>22</v>
      </c>
      <c r="AF375" s="191">
        <v>1</v>
      </c>
      <c r="AG375" s="191">
        <v>13</v>
      </c>
      <c r="AH375" s="191">
        <v>0</v>
      </c>
      <c r="AI375" s="191">
        <v>0</v>
      </c>
      <c r="AJ375" s="191">
        <v>0</v>
      </c>
      <c r="AK375" s="191">
        <v>1</v>
      </c>
      <c r="AL375" s="191">
        <v>0</v>
      </c>
      <c r="AM375" s="191">
        <v>2</v>
      </c>
      <c r="AN375" s="191">
        <v>1</v>
      </c>
      <c r="AO375" s="191">
        <v>4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21</v>
      </c>
      <c r="D376" s="331">
        <v>0</v>
      </c>
      <c r="E376" s="193">
        <v>16</v>
      </c>
      <c r="F376" s="193">
        <v>0</v>
      </c>
      <c r="G376" s="193">
        <v>4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1</v>
      </c>
      <c r="N376" s="193">
        <v>0</v>
      </c>
      <c r="O376" s="332">
        <v>0</v>
      </c>
      <c r="P376" s="134"/>
      <c r="Q376" s="190">
        <v>27</v>
      </c>
      <c r="R376" s="331">
        <v>0</v>
      </c>
      <c r="S376" s="193">
        <v>20</v>
      </c>
      <c r="T376" s="193">
        <v>0</v>
      </c>
      <c r="U376" s="193">
        <v>2</v>
      </c>
      <c r="V376" s="193">
        <v>1</v>
      </c>
      <c r="W376" s="193">
        <v>0</v>
      </c>
      <c r="X376" s="193">
        <v>0</v>
      </c>
      <c r="Y376" s="193">
        <v>0</v>
      </c>
      <c r="Z376" s="193">
        <v>1</v>
      </c>
      <c r="AA376" s="193">
        <v>3</v>
      </c>
      <c r="AB376" s="193">
        <v>0</v>
      </c>
      <c r="AC376" s="332">
        <v>0</v>
      </c>
      <c r="AD376" s="134"/>
      <c r="AE376" s="190">
        <v>48</v>
      </c>
      <c r="AF376" s="191">
        <v>0</v>
      </c>
      <c r="AG376" s="191">
        <v>36</v>
      </c>
      <c r="AH376" s="191">
        <v>0</v>
      </c>
      <c r="AI376" s="191">
        <v>6</v>
      </c>
      <c r="AJ376" s="191">
        <v>1</v>
      </c>
      <c r="AK376" s="191">
        <v>0</v>
      </c>
      <c r="AL376" s="191">
        <v>0</v>
      </c>
      <c r="AM376" s="191">
        <v>0</v>
      </c>
      <c r="AN376" s="191">
        <v>1</v>
      </c>
      <c r="AO376" s="191">
        <v>4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24</v>
      </c>
      <c r="D377" s="331">
        <v>0</v>
      </c>
      <c r="E377" s="193">
        <v>18</v>
      </c>
      <c r="F377" s="193">
        <v>0</v>
      </c>
      <c r="G377" s="193">
        <v>3</v>
      </c>
      <c r="H377" s="193">
        <v>2</v>
      </c>
      <c r="I377" s="193">
        <v>0</v>
      </c>
      <c r="J377" s="193">
        <v>0</v>
      </c>
      <c r="K377" s="193">
        <v>0</v>
      </c>
      <c r="L377" s="193">
        <v>0</v>
      </c>
      <c r="M377" s="193">
        <v>1</v>
      </c>
      <c r="N377" s="193">
        <v>0</v>
      </c>
      <c r="O377" s="332">
        <v>0</v>
      </c>
      <c r="P377" s="180"/>
      <c r="Q377" s="190">
        <v>28</v>
      </c>
      <c r="R377" s="331">
        <v>0</v>
      </c>
      <c r="S377" s="193">
        <v>19</v>
      </c>
      <c r="T377" s="193">
        <v>0</v>
      </c>
      <c r="U377" s="193">
        <v>6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3</v>
      </c>
      <c r="AB377" s="193">
        <v>0</v>
      </c>
      <c r="AC377" s="332">
        <v>0</v>
      </c>
      <c r="AD377" s="180"/>
      <c r="AE377" s="190">
        <v>52</v>
      </c>
      <c r="AF377" s="193">
        <v>0</v>
      </c>
      <c r="AG377" s="191">
        <v>37</v>
      </c>
      <c r="AH377" s="191">
        <v>0</v>
      </c>
      <c r="AI377" s="191">
        <v>9</v>
      </c>
      <c r="AJ377" s="191">
        <v>2</v>
      </c>
      <c r="AK377" s="191">
        <v>0</v>
      </c>
      <c r="AL377" s="191">
        <v>0</v>
      </c>
      <c r="AM377" s="191">
        <v>0</v>
      </c>
      <c r="AN377" s="191">
        <v>0</v>
      </c>
      <c r="AO377" s="191">
        <v>4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41</v>
      </c>
      <c r="D378" s="331">
        <v>1</v>
      </c>
      <c r="E378" s="193">
        <v>34</v>
      </c>
      <c r="F378" s="193">
        <v>0</v>
      </c>
      <c r="G378" s="193">
        <v>2</v>
      </c>
      <c r="H378" s="193">
        <v>2</v>
      </c>
      <c r="I378" s="193">
        <v>0</v>
      </c>
      <c r="J378" s="193">
        <v>0</v>
      </c>
      <c r="K378" s="193">
        <v>0</v>
      </c>
      <c r="L378" s="193">
        <v>1</v>
      </c>
      <c r="M378" s="193">
        <v>1</v>
      </c>
      <c r="N378" s="193">
        <v>0</v>
      </c>
      <c r="O378" s="332">
        <v>0</v>
      </c>
      <c r="P378" s="180"/>
      <c r="Q378" s="190">
        <v>30</v>
      </c>
      <c r="R378" s="331">
        <v>0</v>
      </c>
      <c r="S378" s="193">
        <v>26</v>
      </c>
      <c r="T378" s="193">
        <v>0</v>
      </c>
      <c r="U378" s="193">
        <v>3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1</v>
      </c>
      <c r="AB378" s="193">
        <v>0</v>
      </c>
      <c r="AC378" s="332">
        <v>0</v>
      </c>
      <c r="AD378" s="180"/>
      <c r="AE378" s="190">
        <v>71</v>
      </c>
      <c r="AF378" s="191">
        <v>1</v>
      </c>
      <c r="AG378" s="191">
        <v>60</v>
      </c>
      <c r="AH378" s="191">
        <v>0</v>
      </c>
      <c r="AI378" s="191">
        <v>5</v>
      </c>
      <c r="AJ378" s="191">
        <v>2</v>
      </c>
      <c r="AK378" s="191">
        <v>0</v>
      </c>
      <c r="AL378" s="191">
        <v>0</v>
      </c>
      <c r="AM378" s="191">
        <v>0</v>
      </c>
      <c r="AN378" s="191">
        <v>1</v>
      </c>
      <c r="AO378" s="191">
        <v>2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39</v>
      </c>
      <c r="D379" s="331">
        <v>1</v>
      </c>
      <c r="E379" s="193">
        <v>31</v>
      </c>
      <c r="F379" s="193">
        <v>0</v>
      </c>
      <c r="G379" s="193">
        <v>4</v>
      </c>
      <c r="H379" s="193">
        <v>2</v>
      </c>
      <c r="I379" s="193">
        <v>1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40</v>
      </c>
      <c r="R379" s="331">
        <v>3</v>
      </c>
      <c r="S379" s="193">
        <v>28</v>
      </c>
      <c r="T379" s="193">
        <v>0</v>
      </c>
      <c r="U379" s="193">
        <v>5</v>
      </c>
      <c r="V379" s="193">
        <v>1</v>
      </c>
      <c r="W379" s="193">
        <v>1</v>
      </c>
      <c r="X379" s="193">
        <v>0</v>
      </c>
      <c r="Y379" s="193">
        <v>0</v>
      </c>
      <c r="Z379" s="193">
        <v>1</v>
      </c>
      <c r="AA379" s="193">
        <v>1</v>
      </c>
      <c r="AB379" s="193">
        <v>0</v>
      </c>
      <c r="AC379" s="332">
        <v>0</v>
      </c>
      <c r="AD379" s="180"/>
      <c r="AE379" s="190">
        <v>79</v>
      </c>
      <c r="AF379" s="191">
        <v>4</v>
      </c>
      <c r="AG379" s="191">
        <v>59</v>
      </c>
      <c r="AH379" s="191">
        <v>0</v>
      </c>
      <c r="AI379" s="191">
        <v>9</v>
      </c>
      <c r="AJ379" s="191">
        <v>3</v>
      </c>
      <c r="AK379" s="191">
        <v>2</v>
      </c>
      <c r="AL379" s="191">
        <v>0</v>
      </c>
      <c r="AM379" s="191">
        <v>0</v>
      </c>
      <c r="AN379" s="191">
        <v>1</v>
      </c>
      <c r="AO379" s="191">
        <v>1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69</v>
      </c>
      <c r="D380" s="331">
        <v>0</v>
      </c>
      <c r="E380" s="193">
        <v>52</v>
      </c>
      <c r="F380" s="193">
        <v>0</v>
      </c>
      <c r="G380" s="193">
        <v>10</v>
      </c>
      <c r="H380" s="193">
        <v>3</v>
      </c>
      <c r="I380" s="193">
        <v>1</v>
      </c>
      <c r="J380" s="193">
        <v>0</v>
      </c>
      <c r="K380" s="193">
        <v>0</v>
      </c>
      <c r="L380" s="193">
        <v>1</v>
      </c>
      <c r="M380" s="193">
        <v>2</v>
      </c>
      <c r="N380" s="193">
        <v>0</v>
      </c>
      <c r="O380" s="332">
        <v>0</v>
      </c>
      <c r="P380" s="180"/>
      <c r="Q380" s="190">
        <v>43</v>
      </c>
      <c r="R380" s="331">
        <v>4</v>
      </c>
      <c r="S380" s="193">
        <v>32</v>
      </c>
      <c r="T380" s="193">
        <v>0</v>
      </c>
      <c r="U380" s="193">
        <v>6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1</v>
      </c>
      <c r="AB380" s="193">
        <v>0</v>
      </c>
      <c r="AC380" s="332">
        <v>0</v>
      </c>
      <c r="AD380" s="180"/>
      <c r="AE380" s="190">
        <v>112</v>
      </c>
      <c r="AF380" s="191">
        <v>4</v>
      </c>
      <c r="AG380" s="191">
        <v>84</v>
      </c>
      <c r="AH380" s="191">
        <v>0</v>
      </c>
      <c r="AI380" s="191">
        <v>16</v>
      </c>
      <c r="AJ380" s="191">
        <v>3</v>
      </c>
      <c r="AK380" s="191">
        <v>1</v>
      </c>
      <c r="AL380" s="191">
        <v>0</v>
      </c>
      <c r="AM380" s="191">
        <v>0</v>
      </c>
      <c r="AN380" s="191">
        <v>1</v>
      </c>
      <c r="AO380" s="191">
        <v>3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72</v>
      </c>
      <c r="D381" s="331">
        <v>1</v>
      </c>
      <c r="E381" s="193">
        <v>61</v>
      </c>
      <c r="F381" s="193">
        <v>0</v>
      </c>
      <c r="G381" s="193">
        <v>4</v>
      </c>
      <c r="H381" s="193">
        <v>2</v>
      </c>
      <c r="I381" s="193">
        <v>1</v>
      </c>
      <c r="J381" s="193">
        <v>0</v>
      </c>
      <c r="K381" s="193">
        <v>0</v>
      </c>
      <c r="L381" s="193">
        <v>1</v>
      </c>
      <c r="M381" s="193">
        <v>2</v>
      </c>
      <c r="N381" s="193">
        <v>0</v>
      </c>
      <c r="O381" s="332">
        <v>0</v>
      </c>
      <c r="P381" s="180"/>
      <c r="Q381" s="190">
        <v>59</v>
      </c>
      <c r="R381" s="331">
        <v>5</v>
      </c>
      <c r="S381" s="193">
        <v>48</v>
      </c>
      <c r="T381" s="193">
        <v>0</v>
      </c>
      <c r="U381" s="193">
        <v>2</v>
      </c>
      <c r="V381" s="193">
        <v>1</v>
      </c>
      <c r="W381" s="193">
        <v>0</v>
      </c>
      <c r="X381" s="193">
        <v>0</v>
      </c>
      <c r="Y381" s="193">
        <v>1</v>
      </c>
      <c r="Z381" s="193">
        <v>0</v>
      </c>
      <c r="AA381" s="193">
        <v>2</v>
      </c>
      <c r="AB381" s="193">
        <v>0</v>
      </c>
      <c r="AC381" s="332">
        <v>0</v>
      </c>
      <c r="AD381" s="180"/>
      <c r="AE381" s="190">
        <v>131</v>
      </c>
      <c r="AF381" s="191">
        <v>6</v>
      </c>
      <c r="AG381" s="191">
        <v>109</v>
      </c>
      <c r="AH381" s="191">
        <v>0</v>
      </c>
      <c r="AI381" s="191">
        <v>6</v>
      </c>
      <c r="AJ381" s="191">
        <v>3</v>
      </c>
      <c r="AK381" s="191">
        <v>1</v>
      </c>
      <c r="AL381" s="191">
        <v>0</v>
      </c>
      <c r="AM381" s="191">
        <v>1</v>
      </c>
      <c r="AN381" s="191">
        <v>1</v>
      </c>
      <c r="AO381" s="191">
        <v>4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80</v>
      </c>
      <c r="D382" s="331">
        <v>3</v>
      </c>
      <c r="E382" s="193">
        <v>65</v>
      </c>
      <c r="F382" s="193">
        <v>0</v>
      </c>
      <c r="G382" s="193">
        <v>8</v>
      </c>
      <c r="H382" s="193">
        <v>2</v>
      </c>
      <c r="I382" s="193">
        <v>0</v>
      </c>
      <c r="J382" s="193">
        <v>0</v>
      </c>
      <c r="K382" s="193">
        <v>0</v>
      </c>
      <c r="L382" s="193">
        <v>2</v>
      </c>
      <c r="M382" s="193">
        <v>0</v>
      </c>
      <c r="N382" s="193">
        <v>0</v>
      </c>
      <c r="O382" s="332">
        <v>0</v>
      </c>
      <c r="P382" s="180"/>
      <c r="Q382" s="190">
        <v>51</v>
      </c>
      <c r="R382" s="331">
        <v>3</v>
      </c>
      <c r="S382" s="193">
        <v>41</v>
      </c>
      <c r="T382" s="193">
        <v>0</v>
      </c>
      <c r="U382" s="193">
        <v>6</v>
      </c>
      <c r="V382" s="193">
        <v>0</v>
      </c>
      <c r="W382" s="193">
        <v>0</v>
      </c>
      <c r="X382" s="193">
        <v>0</v>
      </c>
      <c r="Y382" s="193">
        <v>1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131</v>
      </c>
      <c r="AF382" s="191">
        <v>6</v>
      </c>
      <c r="AG382" s="191">
        <v>106</v>
      </c>
      <c r="AH382" s="191">
        <v>0</v>
      </c>
      <c r="AI382" s="191">
        <v>14</v>
      </c>
      <c r="AJ382" s="191">
        <v>2</v>
      </c>
      <c r="AK382" s="191">
        <v>0</v>
      </c>
      <c r="AL382" s="191">
        <v>0</v>
      </c>
      <c r="AM382" s="191">
        <v>1</v>
      </c>
      <c r="AN382" s="191">
        <v>2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91</v>
      </c>
      <c r="D383" s="331">
        <v>1</v>
      </c>
      <c r="E383" s="193">
        <v>82</v>
      </c>
      <c r="F383" s="193">
        <v>0</v>
      </c>
      <c r="G383" s="193">
        <v>7</v>
      </c>
      <c r="H383" s="193">
        <v>1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64</v>
      </c>
      <c r="R383" s="331">
        <v>3</v>
      </c>
      <c r="S383" s="193">
        <v>52</v>
      </c>
      <c r="T383" s="193">
        <v>1</v>
      </c>
      <c r="U383" s="193">
        <v>5</v>
      </c>
      <c r="V383" s="193">
        <v>1</v>
      </c>
      <c r="W383" s="193">
        <v>0</v>
      </c>
      <c r="X383" s="193">
        <v>0</v>
      </c>
      <c r="Y383" s="193">
        <v>0</v>
      </c>
      <c r="Z383" s="193">
        <v>1</v>
      </c>
      <c r="AA383" s="193">
        <v>1</v>
      </c>
      <c r="AB383" s="193">
        <v>0</v>
      </c>
      <c r="AC383" s="332">
        <v>0</v>
      </c>
      <c r="AD383" s="180"/>
      <c r="AE383" s="190">
        <v>155</v>
      </c>
      <c r="AF383" s="191">
        <v>4</v>
      </c>
      <c r="AG383" s="191">
        <v>134</v>
      </c>
      <c r="AH383" s="191">
        <v>1</v>
      </c>
      <c r="AI383" s="191">
        <v>12</v>
      </c>
      <c r="AJ383" s="191">
        <v>2</v>
      </c>
      <c r="AK383" s="191">
        <v>0</v>
      </c>
      <c r="AL383" s="191">
        <v>0</v>
      </c>
      <c r="AM383" s="191">
        <v>0</v>
      </c>
      <c r="AN383" s="191">
        <v>1</v>
      </c>
      <c r="AO383" s="191">
        <v>1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141</v>
      </c>
      <c r="D384" s="331">
        <v>2</v>
      </c>
      <c r="E384" s="193">
        <v>127</v>
      </c>
      <c r="F384" s="193">
        <v>2</v>
      </c>
      <c r="G384" s="193">
        <v>4</v>
      </c>
      <c r="H384" s="193">
        <v>2</v>
      </c>
      <c r="I384" s="193">
        <v>2</v>
      </c>
      <c r="J384" s="193">
        <v>0</v>
      </c>
      <c r="K384" s="193">
        <v>0</v>
      </c>
      <c r="L384" s="193">
        <v>0</v>
      </c>
      <c r="M384" s="193">
        <v>1</v>
      </c>
      <c r="N384" s="193">
        <v>1</v>
      </c>
      <c r="O384" s="332">
        <v>0</v>
      </c>
      <c r="P384" s="180"/>
      <c r="Q384" s="190">
        <v>48</v>
      </c>
      <c r="R384" s="331">
        <v>7</v>
      </c>
      <c r="S384" s="193">
        <v>31</v>
      </c>
      <c r="T384" s="193">
        <v>0</v>
      </c>
      <c r="U384" s="193">
        <v>7</v>
      </c>
      <c r="V384" s="193">
        <v>1</v>
      </c>
      <c r="W384" s="193">
        <v>1</v>
      </c>
      <c r="X384" s="193">
        <v>0</v>
      </c>
      <c r="Y384" s="193">
        <v>0</v>
      </c>
      <c r="Z384" s="193">
        <v>0</v>
      </c>
      <c r="AA384" s="193">
        <v>1</v>
      </c>
      <c r="AB384" s="193">
        <v>0</v>
      </c>
      <c r="AC384" s="332">
        <v>0</v>
      </c>
      <c r="AD384" s="180"/>
      <c r="AE384" s="190">
        <v>189</v>
      </c>
      <c r="AF384" s="191">
        <v>9</v>
      </c>
      <c r="AG384" s="191">
        <v>158</v>
      </c>
      <c r="AH384" s="191">
        <v>2</v>
      </c>
      <c r="AI384" s="191">
        <v>11</v>
      </c>
      <c r="AJ384" s="191">
        <v>3</v>
      </c>
      <c r="AK384" s="191">
        <v>3</v>
      </c>
      <c r="AL384" s="191">
        <v>0</v>
      </c>
      <c r="AM384" s="191">
        <v>0</v>
      </c>
      <c r="AN384" s="191">
        <v>0</v>
      </c>
      <c r="AO384" s="191">
        <v>2</v>
      </c>
      <c r="AP384" s="191">
        <v>1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127</v>
      </c>
      <c r="D385" s="331">
        <v>1</v>
      </c>
      <c r="E385" s="193">
        <v>111</v>
      </c>
      <c r="F385" s="193">
        <v>0</v>
      </c>
      <c r="G385" s="193">
        <v>11</v>
      </c>
      <c r="H385" s="193">
        <v>1</v>
      </c>
      <c r="I385" s="193">
        <v>0</v>
      </c>
      <c r="J385" s="193">
        <v>0</v>
      </c>
      <c r="K385" s="193">
        <v>1</v>
      </c>
      <c r="L385" s="193">
        <v>0</v>
      </c>
      <c r="M385" s="193">
        <v>1</v>
      </c>
      <c r="N385" s="193">
        <v>1</v>
      </c>
      <c r="O385" s="332">
        <v>0</v>
      </c>
      <c r="P385" s="180"/>
      <c r="Q385" s="190">
        <v>82</v>
      </c>
      <c r="R385" s="331">
        <v>7</v>
      </c>
      <c r="S385" s="193">
        <v>67</v>
      </c>
      <c r="T385" s="193">
        <v>1</v>
      </c>
      <c r="U385" s="193">
        <v>3</v>
      </c>
      <c r="V385" s="193">
        <v>1</v>
      </c>
      <c r="W385" s="193">
        <v>0</v>
      </c>
      <c r="X385" s="193">
        <v>0</v>
      </c>
      <c r="Y385" s="193">
        <v>1</v>
      </c>
      <c r="Z385" s="193">
        <v>1</v>
      </c>
      <c r="AA385" s="193">
        <v>1</v>
      </c>
      <c r="AB385" s="193">
        <v>0</v>
      </c>
      <c r="AC385" s="332">
        <v>0</v>
      </c>
      <c r="AD385" s="180"/>
      <c r="AE385" s="190">
        <v>209</v>
      </c>
      <c r="AF385" s="191">
        <v>8</v>
      </c>
      <c r="AG385" s="191">
        <v>178</v>
      </c>
      <c r="AH385" s="191">
        <v>1</v>
      </c>
      <c r="AI385" s="191">
        <v>14</v>
      </c>
      <c r="AJ385" s="191">
        <v>2</v>
      </c>
      <c r="AK385" s="191">
        <v>0</v>
      </c>
      <c r="AL385" s="191">
        <v>0</v>
      </c>
      <c r="AM385" s="191">
        <v>2</v>
      </c>
      <c r="AN385" s="191">
        <v>1</v>
      </c>
      <c r="AO385" s="191">
        <v>2</v>
      </c>
      <c r="AP385" s="191">
        <v>1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119</v>
      </c>
      <c r="D386" s="331">
        <v>2</v>
      </c>
      <c r="E386" s="193">
        <v>105</v>
      </c>
      <c r="F386" s="193">
        <v>0</v>
      </c>
      <c r="G386" s="193">
        <v>6</v>
      </c>
      <c r="H386" s="193">
        <v>2</v>
      </c>
      <c r="I386" s="193">
        <v>3</v>
      </c>
      <c r="J386" s="193">
        <v>0</v>
      </c>
      <c r="K386" s="193">
        <v>0</v>
      </c>
      <c r="L386" s="193">
        <v>0</v>
      </c>
      <c r="M386" s="193">
        <v>1</v>
      </c>
      <c r="N386" s="193">
        <v>0</v>
      </c>
      <c r="O386" s="332">
        <v>0</v>
      </c>
      <c r="P386" s="180"/>
      <c r="Q386" s="190">
        <v>65</v>
      </c>
      <c r="R386" s="331">
        <v>5</v>
      </c>
      <c r="S386" s="193">
        <v>53</v>
      </c>
      <c r="T386" s="193">
        <v>1</v>
      </c>
      <c r="U386" s="193">
        <v>4</v>
      </c>
      <c r="V386" s="193">
        <v>1</v>
      </c>
      <c r="W386" s="193">
        <v>1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184</v>
      </c>
      <c r="AF386" s="191">
        <v>7</v>
      </c>
      <c r="AG386" s="191">
        <v>158</v>
      </c>
      <c r="AH386" s="191">
        <v>1</v>
      </c>
      <c r="AI386" s="191">
        <v>10</v>
      </c>
      <c r="AJ386" s="191">
        <v>3</v>
      </c>
      <c r="AK386" s="191">
        <v>4</v>
      </c>
      <c r="AL386" s="191">
        <v>0</v>
      </c>
      <c r="AM386" s="191">
        <v>0</v>
      </c>
      <c r="AN386" s="191">
        <v>0</v>
      </c>
      <c r="AO386" s="191">
        <v>1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118</v>
      </c>
      <c r="D387" s="331">
        <v>2</v>
      </c>
      <c r="E387" s="193">
        <v>110</v>
      </c>
      <c r="F387" s="193">
        <v>1</v>
      </c>
      <c r="G387" s="193">
        <v>5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72</v>
      </c>
      <c r="R387" s="331">
        <v>5</v>
      </c>
      <c r="S387" s="193">
        <v>60</v>
      </c>
      <c r="T387" s="193">
        <v>1</v>
      </c>
      <c r="U387" s="193">
        <v>3</v>
      </c>
      <c r="V387" s="193">
        <v>1</v>
      </c>
      <c r="W387" s="193">
        <v>1</v>
      </c>
      <c r="X387" s="193">
        <v>0</v>
      </c>
      <c r="Y387" s="193">
        <v>0</v>
      </c>
      <c r="Z387" s="193">
        <v>1</v>
      </c>
      <c r="AA387" s="193">
        <v>0</v>
      </c>
      <c r="AB387" s="193">
        <v>0</v>
      </c>
      <c r="AC387" s="332">
        <v>0</v>
      </c>
      <c r="AD387" s="180"/>
      <c r="AE387" s="190">
        <v>190</v>
      </c>
      <c r="AF387" s="191">
        <v>7</v>
      </c>
      <c r="AG387" s="191">
        <v>170</v>
      </c>
      <c r="AH387" s="191">
        <v>2</v>
      </c>
      <c r="AI387" s="191">
        <v>8</v>
      </c>
      <c r="AJ387" s="191">
        <v>1</v>
      </c>
      <c r="AK387" s="191">
        <v>1</v>
      </c>
      <c r="AL387" s="191">
        <v>0</v>
      </c>
      <c r="AM387" s="191">
        <v>0</v>
      </c>
      <c r="AN387" s="191">
        <v>1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119</v>
      </c>
      <c r="D388" s="331">
        <v>2</v>
      </c>
      <c r="E388" s="193">
        <v>113</v>
      </c>
      <c r="F388" s="193">
        <v>0</v>
      </c>
      <c r="G388" s="193">
        <v>1</v>
      </c>
      <c r="H388" s="193">
        <v>1</v>
      </c>
      <c r="I388" s="193">
        <v>1</v>
      </c>
      <c r="J388" s="193">
        <v>0</v>
      </c>
      <c r="K388" s="193">
        <v>0</v>
      </c>
      <c r="L388" s="193">
        <v>0</v>
      </c>
      <c r="M388" s="193">
        <v>1</v>
      </c>
      <c r="N388" s="193">
        <v>0</v>
      </c>
      <c r="O388" s="332">
        <v>0</v>
      </c>
      <c r="P388" s="180"/>
      <c r="Q388" s="190">
        <v>99</v>
      </c>
      <c r="R388" s="331">
        <v>11</v>
      </c>
      <c r="S388" s="193">
        <v>75</v>
      </c>
      <c r="T388" s="193">
        <v>0</v>
      </c>
      <c r="U388" s="193">
        <v>6</v>
      </c>
      <c r="V388" s="193">
        <v>2</v>
      </c>
      <c r="W388" s="193">
        <v>3</v>
      </c>
      <c r="X388" s="193">
        <v>0</v>
      </c>
      <c r="Y388" s="193">
        <v>0</v>
      </c>
      <c r="Z388" s="193">
        <v>1</v>
      </c>
      <c r="AA388" s="193">
        <v>1</v>
      </c>
      <c r="AB388" s="193">
        <v>0</v>
      </c>
      <c r="AC388" s="332">
        <v>0</v>
      </c>
      <c r="AD388" s="180"/>
      <c r="AE388" s="190">
        <v>218</v>
      </c>
      <c r="AF388" s="191">
        <v>13</v>
      </c>
      <c r="AG388" s="191">
        <v>188</v>
      </c>
      <c r="AH388" s="191">
        <v>0</v>
      </c>
      <c r="AI388" s="191">
        <v>7</v>
      </c>
      <c r="AJ388" s="191">
        <v>3</v>
      </c>
      <c r="AK388" s="191">
        <v>4</v>
      </c>
      <c r="AL388" s="191">
        <v>0</v>
      </c>
      <c r="AM388" s="191">
        <v>0</v>
      </c>
      <c r="AN388" s="191">
        <v>1</v>
      </c>
      <c r="AO388" s="191">
        <v>2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114</v>
      </c>
      <c r="D389" s="331">
        <v>3</v>
      </c>
      <c r="E389" s="193">
        <v>103</v>
      </c>
      <c r="F389" s="193">
        <v>0</v>
      </c>
      <c r="G389" s="193">
        <v>4</v>
      </c>
      <c r="H389" s="193">
        <v>3</v>
      </c>
      <c r="I389" s="193">
        <v>0</v>
      </c>
      <c r="J389" s="193">
        <v>0</v>
      </c>
      <c r="K389" s="193">
        <v>0</v>
      </c>
      <c r="L389" s="193">
        <v>0</v>
      </c>
      <c r="M389" s="193">
        <v>1</v>
      </c>
      <c r="N389" s="193">
        <v>0</v>
      </c>
      <c r="O389" s="332">
        <v>0</v>
      </c>
      <c r="P389" s="180"/>
      <c r="Q389" s="190">
        <v>78</v>
      </c>
      <c r="R389" s="331">
        <v>1</v>
      </c>
      <c r="S389" s="193">
        <v>62</v>
      </c>
      <c r="T389" s="193">
        <v>1</v>
      </c>
      <c r="U389" s="193">
        <v>8</v>
      </c>
      <c r="V389" s="193">
        <v>3</v>
      </c>
      <c r="W389" s="193">
        <v>0</v>
      </c>
      <c r="X389" s="193">
        <v>0</v>
      </c>
      <c r="Y389" s="193">
        <v>0</v>
      </c>
      <c r="Z389" s="193">
        <v>0</v>
      </c>
      <c r="AA389" s="193">
        <v>3</v>
      </c>
      <c r="AB389" s="193">
        <v>0</v>
      </c>
      <c r="AC389" s="332">
        <v>0</v>
      </c>
      <c r="AD389" s="180"/>
      <c r="AE389" s="190">
        <v>192</v>
      </c>
      <c r="AF389" s="191">
        <v>4</v>
      </c>
      <c r="AG389" s="191">
        <v>165</v>
      </c>
      <c r="AH389" s="191">
        <v>1</v>
      </c>
      <c r="AI389" s="191">
        <v>12</v>
      </c>
      <c r="AJ389" s="191">
        <v>6</v>
      </c>
      <c r="AK389" s="191">
        <v>0</v>
      </c>
      <c r="AL389" s="191">
        <v>0</v>
      </c>
      <c r="AM389" s="191">
        <v>0</v>
      </c>
      <c r="AN389" s="191">
        <v>0</v>
      </c>
      <c r="AO389" s="191">
        <v>4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108</v>
      </c>
      <c r="D390" s="331">
        <v>2</v>
      </c>
      <c r="E390" s="193">
        <v>89</v>
      </c>
      <c r="F390" s="193">
        <v>0</v>
      </c>
      <c r="G390" s="193">
        <v>13</v>
      </c>
      <c r="H390" s="193">
        <v>0</v>
      </c>
      <c r="I390" s="193">
        <v>0</v>
      </c>
      <c r="J390" s="193">
        <v>0</v>
      </c>
      <c r="K390" s="193">
        <v>0</v>
      </c>
      <c r="L390" s="193">
        <v>2</v>
      </c>
      <c r="M390" s="193">
        <v>2</v>
      </c>
      <c r="N390" s="193">
        <v>0</v>
      </c>
      <c r="O390" s="332">
        <v>0</v>
      </c>
      <c r="P390" s="180"/>
      <c r="Q390" s="190">
        <v>89</v>
      </c>
      <c r="R390" s="331">
        <v>5</v>
      </c>
      <c r="S390" s="193">
        <v>72</v>
      </c>
      <c r="T390" s="193">
        <v>2</v>
      </c>
      <c r="U390" s="193">
        <v>5</v>
      </c>
      <c r="V390" s="193">
        <v>1</v>
      </c>
      <c r="W390" s="193">
        <v>1</v>
      </c>
      <c r="X390" s="193">
        <v>0</v>
      </c>
      <c r="Y390" s="193">
        <v>1</v>
      </c>
      <c r="Z390" s="193">
        <v>1</v>
      </c>
      <c r="AA390" s="193">
        <v>1</v>
      </c>
      <c r="AB390" s="193">
        <v>0</v>
      </c>
      <c r="AC390" s="332">
        <v>0</v>
      </c>
      <c r="AD390" s="180"/>
      <c r="AE390" s="190">
        <v>197</v>
      </c>
      <c r="AF390" s="191">
        <v>7</v>
      </c>
      <c r="AG390" s="191">
        <v>161</v>
      </c>
      <c r="AH390" s="191">
        <v>2</v>
      </c>
      <c r="AI390" s="191">
        <v>18</v>
      </c>
      <c r="AJ390" s="191">
        <v>1</v>
      </c>
      <c r="AK390" s="191">
        <v>1</v>
      </c>
      <c r="AL390" s="191">
        <v>0</v>
      </c>
      <c r="AM390" s="191">
        <v>1</v>
      </c>
      <c r="AN390" s="191">
        <v>3</v>
      </c>
      <c r="AO390" s="191">
        <v>3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100</v>
      </c>
      <c r="D391" s="331">
        <v>2</v>
      </c>
      <c r="E391" s="193">
        <v>88</v>
      </c>
      <c r="F391" s="193">
        <v>0</v>
      </c>
      <c r="G391" s="193">
        <v>8</v>
      </c>
      <c r="H391" s="193">
        <v>1</v>
      </c>
      <c r="I391" s="193">
        <v>0</v>
      </c>
      <c r="J391" s="193">
        <v>0</v>
      </c>
      <c r="K391" s="193">
        <v>0</v>
      </c>
      <c r="L391" s="193">
        <v>1</v>
      </c>
      <c r="M391" s="193">
        <v>0</v>
      </c>
      <c r="N391" s="193">
        <v>0</v>
      </c>
      <c r="O391" s="332">
        <v>0</v>
      </c>
      <c r="P391" s="180"/>
      <c r="Q391" s="190">
        <v>71</v>
      </c>
      <c r="R391" s="331">
        <v>1</v>
      </c>
      <c r="S391" s="193">
        <v>60</v>
      </c>
      <c r="T391" s="193">
        <v>0</v>
      </c>
      <c r="U391" s="193">
        <v>2</v>
      </c>
      <c r="V391" s="193">
        <v>4</v>
      </c>
      <c r="W391" s="193">
        <v>0</v>
      </c>
      <c r="X391" s="193">
        <v>0</v>
      </c>
      <c r="Y391" s="193">
        <v>0</v>
      </c>
      <c r="Z391" s="193">
        <v>2</v>
      </c>
      <c r="AA391" s="193">
        <v>2</v>
      </c>
      <c r="AB391" s="193">
        <v>0</v>
      </c>
      <c r="AC391" s="332">
        <v>0</v>
      </c>
      <c r="AD391" s="180"/>
      <c r="AE391" s="190">
        <v>171</v>
      </c>
      <c r="AF391" s="191">
        <v>3</v>
      </c>
      <c r="AG391" s="191">
        <v>148</v>
      </c>
      <c r="AH391" s="191">
        <v>0</v>
      </c>
      <c r="AI391" s="191">
        <v>10</v>
      </c>
      <c r="AJ391" s="191">
        <v>5</v>
      </c>
      <c r="AK391" s="191">
        <v>0</v>
      </c>
      <c r="AL391" s="191">
        <v>0</v>
      </c>
      <c r="AM391" s="191">
        <v>0</v>
      </c>
      <c r="AN391" s="191">
        <v>3</v>
      </c>
      <c r="AO391" s="191">
        <v>2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109</v>
      </c>
      <c r="D392" s="331">
        <v>4</v>
      </c>
      <c r="E392" s="193">
        <v>87</v>
      </c>
      <c r="F392" s="193">
        <v>1</v>
      </c>
      <c r="G392" s="193">
        <v>7</v>
      </c>
      <c r="H392" s="193">
        <v>4</v>
      </c>
      <c r="I392" s="193">
        <v>0</v>
      </c>
      <c r="J392" s="193">
        <v>1</v>
      </c>
      <c r="K392" s="193">
        <v>0</v>
      </c>
      <c r="L392" s="193">
        <v>2</v>
      </c>
      <c r="M392" s="193">
        <v>3</v>
      </c>
      <c r="N392" s="193">
        <v>0</v>
      </c>
      <c r="O392" s="332">
        <v>0</v>
      </c>
      <c r="P392" s="180"/>
      <c r="Q392" s="190">
        <v>66</v>
      </c>
      <c r="R392" s="331">
        <v>2</v>
      </c>
      <c r="S392" s="193">
        <v>52</v>
      </c>
      <c r="T392" s="193">
        <v>1</v>
      </c>
      <c r="U392" s="193">
        <v>7</v>
      </c>
      <c r="V392" s="193">
        <v>1</v>
      </c>
      <c r="W392" s="193">
        <v>1</v>
      </c>
      <c r="X392" s="193">
        <v>0</v>
      </c>
      <c r="Y392" s="193">
        <v>0</v>
      </c>
      <c r="Z392" s="193">
        <v>1</v>
      </c>
      <c r="AA392" s="193">
        <v>1</v>
      </c>
      <c r="AB392" s="193">
        <v>0</v>
      </c>
      <c r="AC392" s="332">
        <v>0</v>
      </c>
      <c r="AD392" s="180"/>
      <c r="AE392" s="190">
        <v>175</v>
      </c>
      <c r="AF392" s="191">
        <v>6</v>
      </c>
      <c r="AG392" s="191">
        <v>139</v>
      </c>
      <c r="AH392" s="191">
        <v>2</v>
      </c>
      <c r="AI392" s="191">
        <v>14</v>
      </c>
      <c r="AJ392" s="191">
        <v>5</v>
      </c>
      <c r="AK392" s="191">
        <v>1</v>
      </c>
      <c r="AL392" s="191">
        <v>1</v>
      </c>
      <c r="AM392" s="191">
        <v>0</v>
      </c>
      <c r="AN392" s="191">
        <v>3</v>
      </c>
      <c r="AO392" s="191">
        <v>4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94</v>
      </c>
      <c r="D393" s="331">
        <v>2</v>
      </c>
      <c r="E393" s="193">
        <v>78</v>
      </c>
      <c r="F393" s="193">
        <v>0</v>
      </c>
      <c r="G393" s="193">
        <v>5</v>
      </c>
      <c r="H393" s="193">
        <v>4</v>
      </c>
      <c r="I393" s="193">
        <v>1</v>
      </c>
      <c r="J393" s="193">
        <v>0</v>
      </c>
      <c r="K393" s="193">
        <v>0</v>
      </c>
      <c r="L393" s="193">
        <v>1</v>
      </c>
      <c r="M393" s="193">
        <v>2</v>
      </c>
      <c r="N393" s="193">
        <v>1</v>
      </c>
      <c r="O393" s="332">
        <v>0</v>
      </c>
      <c r="P393" s="180"/>
      <c r="Q393" s="190">
        <v>78</v>
      </c>
      <c r="R393" s="331">
        <v>2</v>
      </c>
      <c r="S393" s="193">
        <v>65</v>
      </c>
      <c r="T393" s="193">
        <v>1</v>
      </c>
      <c r="U393" s="193">
        <v>7</v>
      </c>
      <c r="V393" s="193">
        <v>0</v>
      </c>
      <c r="W393" s="193">
        <v>1</v>
      </c>
      <c r="X393" s="193">
        <v>0</v>
      </c>
      <c r="Y393" s="193">
        <v>0</v>
      </c>
      <c r="Z393" s="193">
        <v>2</v>
      </c>
      <c r="AA393" s="193">
        <v>0</v>
      </c>
      <c r="AB393" s="193">
        <v>0</v>
      </c>
      <c r="AC393" s="332">
        <v>0</v>
      </c>
      <c r="AD393" s="180"/>
      <c r="AE393" s="190">
        <v>172</v>
      </c>
      <c r="AF393" s="191">
        <v>4</v>
      </c>
      <c r="AG393" s="191">
        <v>143</v>
      </c>
      <c r="AH393" s="191">
        <v>1</v>
      </c>
      <c r="AI393" s="191">
        <v>12</v>
      </c>
      <c r="AJ393" s="191">
        <v>4</v>
      </c>
      <c r="AK393" s="191">
        <v>2</v>
      </c>
      <c r="AL393" s="191">
        <v>0</v>
      </c>
      <c r="AM393" s="191">
        <v>0</v>
      </c>
      <c r="AN393" s="191">
        <v>3</v>
      </c>
      <c r="AO393" s="191">
        <v>2</v>
      </c>
      <c r="AP393" s="191">
        <v>1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93</v>
      </c>
      <c r="D394" s="331">
        <v>3</v>
      </c>
      <c r="E394" s="193">
        <v>76</v>
      </c>
      <c r="F394" s="193">
        <v>0</v>
      </c>
      <c r="G394" s="193">
        <v>10</v>
      </c>
      <c r="H394" s="193">
        <v>2</v>
      </c>
      <c r="I394" s="193">
        <v>0</v>
      </c>
      <c r="J394" s="193">
        <v>0</v>
      </c>
      <c r="K394" s="193">
        <v>0</v>
      </c>
      <c r="L394" s="193">
        <v>0</v>
      </c>
      <c r="M394" s="193">
        <v>2</v>
      </c>
      <c r="N394" s="193">
        <v>0</v>
      </c>
      <c r="O394" s="332">
        <v>0</v>
      </c>
      <c r="P394" s="180"/>
      <c r="Q394" s="190">
        <v>72</v>
      </c>
      <c r="R394" s="331">
        <v>5</v>
      </c>
      <c r="S394" s="193">
        <v>53</v>
      </c>
      <c r="T394" s="193">
        <v>1</v>
      </c>
      <c r="U394" s="193">
        <v>13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165</v>
      </c>
      <c r="AF394" s="191">
        <v>8</v>
      </c>
      <c r="AG394" s="191">
        <v>129</v>
      </c>
      <c r="AH394" s="191">
        <v>1</v>
      </c>
      <c r="AI394" s="191">
        <v>23</v>
      </c>
      <c r="AJ394" s="191">
        <v>2</v>
      </c>
      <c r="AK394" s="191">
        <v>0</v>
      </c>
      <c r="AL394" s="191">
        <v>0</v>
      </c>
      <c r="AM394" s="191">
        <v>0</v>
      </c>
      <c r="AN394" s="191">
        <v>0</v>
      </c>
      <c r="AO394" s="191">
        <v>2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95</v>
      </c>
      <c r="D395" s="331">
        <v>0</v>
      </c>
      <c r="E395" s="193">
        <v>83</v>
      </c>
      <c r="F395" s="193">
        <v>0</v>
      </c>
      <c r="G395" s="193">
        <v>10</v>
      </c>
      <c r="H395" s="193">
        <v>2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55</v>
      </c>
      <c r="R395" s="331">
        <v>3</v>
      </c>
      <c r="S395" s="193">
        <v>50</v>
      </c>
      <c r="T395" s="193">
        <v>0</v>
      </c>
      <c r="U395" s="193">
        <v>2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150</v>
      </c>
      <c r="AF395" s="191">
        <v>3</v>
      </c>
      <c r="AG395" s="191">
        <v>133</v>
      </c>
      <c r="AH395" s="191">
        <v>0</v>
      </c>
      <c r="AI395" s="191">
        <v>12</v>
      </c>
      <c r="AJ395" s="191">
        <v>2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95</v>
      </c>
      <c r="D396" s="331">
        <v>1</v>
      </c>
      <c r="E396" s="193">
        <v>78</v>
      </c>
      <c r="F396" s="193">
        <v>1</v>
      </c>
      <c r="G396" s="193">
        <v>4</v>
      </c>
      <c r="H396" s="193">
        <v>3</v>
      </c>
      <c r="I396" s="193">
        <v>0</v>
      </c>
      <c r="J396" s="193">
        <v>1</v>
      </c>
      <c r="K396" s="193">
        <v>1</v>
      </c>
      <c r="L396" s="193">
        <v>4</v>
      </c>
      <c r="M396" s="193">
        <v>2</v>
      </c>
      <c r="N396" s="193">
        <v>0</v>
      </c>
      <c r="O396" s="332">
        <v>0</v>
      </c>
      <c r="P396" s="180"/>
      <c r="Q396" s="190">
        <v>61</v>
      </c>
      <c r="R396" s="331">
        <v>0</v>
      </c>
      <c r="S396" s="193">
        <v>49</v>
      </c>
      <c r="T396" s="193">
        <v>0</v>
      </c>
      <c r="U396" s="193">
        <v>9</v>
      </c>
      <c r="V396" s="193">
        <v>1</v>
      </c>
      <c r="W396" s="193">
        <v>1</v>
      </c>
      <c r="X396" s="193">
        <v>0</v>
      </c>
      <c r="Y396" s="193">
        <v>0</v>
      </c>
      <c r="Z396" s="193">
        <v>0</v>
      </c>
      <c r="AA396" s="193">
        <v>1</v>
      </c>
      <c r="AB396" s="193">
        <v>0</v>
      </c>
      <c r="AC396" s="332">
        <v>0</v>
      </c>
      <c r="AD396" s="180"/>
      <c r="AE396" s="190">
        <v>156</v>
      </c>
      <c r="AF396" s="191">
        <v>1</v>
      </c>
      <c r="AG396" s="191">
        <v>127</v>
      </c>
      <c r="AH396" s="191">
        <v>1</v>
      </c>
      <c r="AI396" s="191">
        <v>13</v>
      </c>
      <c r="AJ396" s="191">
        <v>4</v>
      </c>
      <c r="AK396" s="191">
        <v>1</v>
      </c>
      <c r="AL396" s="191">
        <v>1</v>
      </c>
      <c r="AM396" s="191">
        <v>1</v>
      </c>
      <c r="AN396" s="191">
        <v>4</v>
      </c>
      <c r="AO396" s="191">
        <v>3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92</v>
      </c>
      <c r="D397" s="331">
        <v>1</v>
      </c>
      <c r="E397" s="193">
        <v>76</v>
      </c>
      <c r="F397" s="193">
        <v>0</v>
      </c>
      <c r="G397" s="193">
        <v>8</v>
      </c>
      <c r="H397" s="193">
        <v>1</v>
      </c>
      <c r="I397" s="193">
        <v>1</v>
      </c>
      <c r="J397" s="193">
        <v>0</v>
      </c>
      <c r="K397" s="193">
        <v>1</v>
      </c>
      <c r="L397" s="193">
        <v>3</v>
      </c>
      <c r="M397" s="193">
        <v>1</v>
      </c>
      <c r="N397" s="193">
        <v>0</v>
      </c>
      <c r="O397" s="332">
        <v>0</v>
      </c>
      <c r="P397" s="180"/>
      <c r="Q397" s="190">
        <v>68</v>
      </c>
      <c r="R397" s="331">
        <v>4</v>
      </c>
      <c r="S397" s="193">
        <v>53</v>
      </c>
      <c r="T397" s="193">
        <v>0</v>
      </c>
      <c r="U397" s="193">
        <v>5</v>
      </c>
      <c r="V397" s="193">
        <v>2</v>
      </c>
      <c r="W397" s="193">
        <v>1</v>
      </c>
      <c r="X397" s="193">
        <v>0</v>
      </c>
      <c r="Y397" s="193">
        <v>0</v>
      </c>
      <c r="Z397" s="193">
        <v>0</v>
      </c>
      <c r="AA397" s="193">
        <v>2</v>
      </c>
      <c r="AB397" s="193">
        <v>1</v>
      </c>
      <c r="AC397" s="332">
        <v>0</v>
      </c>
      <c r="AD397" s="180"/>
      <c r="AE397" s="190">
        <v>160</v>
      </c>
      <c r="AF397" s="191">
        <v>5</v>
      </c>
      <c r="AG397" s="191">
        <v>129</v>
      </c>
      <c r="AH397" s="191">
        <v>0</v>
      </c>
      <c r="AI397" s="191">
        <v>13</v>
      </c>
      <c r="AJ397" s="191">
        <v>3</v>
      </c>
      <c r="AK397" s="191">
        <v>2</v>
      </c>
      <c r="AL397" s="191">
        <v>0</v>
      </c>
      <c r="AM397" s="191">
        <v>1</v>
      </c>
      <c r="AN397" s="191">
        <v>3</v>
      </c>
      <c r="AO397" s="191">
        <v>3</v>
      </c>
      <c r="AP397" s="191">
        <v>1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77</v>
      </c>
      <c r="D398" s="331">
        <v>1</v>
      </c>
      <c r="E398" s="193">
        <v>63</v>
      </c>
      <c r="F398" s="193">
        <v>0</v>
      </c>
      <c r="G398" s="193">
        <v>12</v>
      </c>
      <c r="H398" s="193">
        <v>0</v>
      </c>
      <c r="I398" s="193">
        <v>0</v>
      </c>
      <c r="J398" s="193">
        <v>0</v>
      </c>
      <c r="K398" s="193">
        <v>0</v>
      </c>
      <c r="L398" s="193">
        <v>1</v>
      </c>
      <c r="M398" s="193">
        <v>0</v>
      </c>
      <c r="N398" s="193">
        <v>0</v>
      </c>
      <c r="O398" s="332">
        <v>0</v>
      </c>
      <c r="P398" s="180"/>
      <c r="Q398" s="190">
        <v>79</v>
      </c>
      <c r="R398" s="331">
        <v>2</v>
      </c>
      <c r="S398" s="193">
        <v>61</v>
      </c>
      <c r="T398" s="193">
        <v>2</v>
      </c>
      <c r="U398" s="193">
        <v>12</v>
      </c>
      <c r="V398" s="193">
        <v>0</v>
      </c>
      <c r="W398" s="193">
        <v>1</v>
      </c>
      <c r="X398" s="193">
        <v>0</v>
      </c>
      <c r="Y398" s="193">
        <v>0</v>
      </c>
      <c r="Z398" s="193">
        <v>1</v>
      </c>
      <c r="AA398" s="193">
        <v>0</v>
      </c>
      <c r="AB398" s="193">
        <v>0</v>
      </c>
      <c r="AC398" s="332">
        <v>0</v>
      </c>
      <c r="AD398" s="180"/>
      <c r="AE398" s="190">
        <v>156</v>
      </c>
      <c r="AF398" s="191">
        <v>3</v>
      </c>
      <c r="AG398" s="191">
        <v>124</v>
      </c>
      <c r="AH398" s="191">
        <v>2</v>
      </c>
      <c r="AI398" s="191">
        <v>24</v>
      </c>
      <c r="AJ398" s="191">
        <v>0</v>
      </c>
      <c r="AK398" s="191">
        <v>1</v>
      </c>
      <c r="AL398" s="191">
        <v>0</v>
      </c>
      <c r="AM398" s="191">
        <v>0</v>
      </c>
      <c r="AN398" s="191">
        <v>2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77</v>
      </c>
      <c r="D399" s="331">
        <v>1</v>
      </c>
      <c r="E399" s="193">
        <v>67</v>
      </c>
      <c r="F399" s="193">
        <v>0</v>
      </c>
      <c r="G399" s="193">
        <v>5</v>
      </c>
      <c r="H399" s="193">
        <v>0</v>
      </c>
      <c r="I399" s="193">
        <v>1</v>
      </c>
      <c r="J399" s="193">
        <v>0</v>
      </c>
      <c r="K399" s="193">
        <v>0</v>
      </c>
      <c r="L399" s="193">
        <v>1</v>
      </c>
      <c r="M399" s="193">
        <v>2</v>
      </c>
      <c r="N399" s="193">
        <v>0</v>
      </c>
      <c r="O399" s="332">
        <v>0</v>
      </c>
      <c r="P399" s="180"/>
      <c r="Q399" s="190">
        <v>74</v>
      </c>
      <c r="R399" s="331">
        <v>2</v>
      </c>
      <c r="S399" s="193">
        <v>61</v>
      </c>
      <c r="T399" s="193">
        <v>1</v>
      </c>
      <c r="U399" s="193">
        <v>8</v>
      </c>
      <c r="V399" s="193">
        <v>0</v>
      </c>
      <c r="W399" s="193">
        <v>1</v>
      </c>
      <c r="X399" s="193">
        <v>0</v>
      </c>
      <c r="Y399" s="193">
        <v>0</v>
      </c>
      <c r="Z399" s="193">
        <v>0</v>
      </c>
      <c r="AA399" s="193">
        <v>1</v>
      </c>
      <c r="AB399" s="193">
        <v>0</v>
      </c>
      <c r="AC399" s="332">
        <v>0</v>
      </c>
      <c r="AD399" s="180"/>
      <c r="AE399" s="190">
        <v>151</v>
      </c>
      <c r="AF399" s="191">
        <v>3</v>
      </c>
      <c r="AG399" s="191">
        <v>128</v>
      </c>
      <c r="AH399" s="191">
        <v>1</v>
      </c>
      <c r="AI399" s="191">
        <v>13</v>
      </c>
      <c r="AJ399" s="191">
        <v>0</v>
      </c>
      <c r="AK399" s="191">
        <v>2</v>
      </c>
      <c r="AL399" s="191">
        <v>0</v>
      </c>
      <c r="AM399" s="191">
        <v>0</v>
      </c>
      <c r="AN399" s="191">
        <v>1</v>
      </c>
      <c r="AO399" s="191">
        <v>3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86</v>
      </c>
      <c r="D400" s="331">
        <v>1</v>
      </c>
      <c r="E400" s="193">
        <v>76</v>
      </c>
      <c r="F400" s="193">
        <v>0</v>
      </c>
      <c r="G400" s="193">
        <v>6</v>
      </c>
      <c r="H400" s="193">
        <v>0</v>
      </c>
      <c r="I400" s="193">
        <v>1</v>
      </c>
      <c r="J400" s="193">
        <v>0</v>
      </c>
      <c r="K400" s="193">
        <v>0</v>
      </c>
      <c r="L400" s="193">
        <v>2</v>
      </c>
      <c r="M400" s="193">
        <v>0</v>
      </c>
      <c r="N400" s="193">
        <v>0</v>
      </c>
      <c r="O400" s="332">
        <v>0</v>
      </c>
      <c r="P400" s="134"/>
      <c r="Q400" s="190">
        <v>63</v>
      </c>
      <c r="R400" s="331">
        <v>2</v>
      </c>
      <c r="S400" s="193">
        <v>45</v>
      </c>
      <c r="T400" s="193">
        <v>1</v>
      </c>
      <c r="U400" s="193">
        <v>10</v>
      </c>
      <c r="V400" s="193">
        <v>0</v>
      </c>
      <c r="W400" s="193">
        <v>2</v>
      </c>
      <c r="X400" s="193">
        <v>0</v>
      </c>
      <c r="Y400" s="193">
        <v>1</v>
      </c>
      <c r="Z400" s="193">
        <v>0</v>
      </c>
      <c r="AA400" s="193">
        <v>2</v>
      </c>
      <c r="AB400" s="193">
        <v>0</v>
      </c>
      <c r="AC400" s="332">
        <v>0</v>
      </c>
      <c r="AD400" s="134"/>
      <c r="AE400" s="190">
        <v>149</v>
      </c>
      <c r="AF400" s="191">
        <v>3</v>
      </c>
      <c r="AG400" s="191">
        <v>121</v>
      </c>
      <c r="AH400" s="191">
        <v>1</v>
      </c>
      <c r="AI400" s="191">
        <v>16</v>
      </c>
      <c r="AJ400" s="191">
        <v>0</v>
      </c>
      <c r="AK400" s="191">
        <v>3</v>
      </c>
      <c r="AL400" s="191">
        <v>0</v>
      </c>
      <c r="AM400" s="191">
        <v>1</v>
      </c>
      <c r="AN400" s="191">
        <v>2</v>
      </c>
      <c r="AO400" s="191">
        <v>2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79</v>
      </c>
      <c r="D401" s="331">
        <v>0</v>
      </c>
      <c r="E401" s="193">
        <v>64</v>
      </c>
      <c r="F401" s="193">
        <v>1</v>
      </c>
      <c r="G401" s="193">
        <v>11</v>
      </c>
      <c r="H401" s="193">
        <v>2</v>
      </c>
      <c r="I401" s="193">
        <v>1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52</v>
      </c>
      <c r="R401" s="331">
        <v>1</v>
      </c>
      <c r="S401" s="193">
        <v>46</v>
      </c>
      <c r="T401" s="193">
        <v>0</v>
      </c>
      <c r="U401" s="193">
        <v>4</v>
      </c>
      <c r="V401" s="193">
        <v>1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131</v>
      </c>
      <c r="AF401" s="193">
        <v>1</v>
      </c>
      <c r="AG401" s="191">
        <v>110</v>
      </c>
      <c r="AH401" s="191">
        <v>1</v>
      </c>
      <c r="AI401" s="191">
        <v>15</v>
      </c>
      <c r="AJ401" s="191">
        <v>3</v>
      </c>
      <c r="AK401" s="191">
        <v>1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77</v>
      </c>
      <c r="D402" s="331">
        <v>0</v>
      </c>
      <c r="E402" s="193">
        <v>66</v>
      </c>
      <c r="F402" s="193">
        <v>0</v>
      </c>
      <c r="G402" s="193">
        <v>6</v>
      </c>
      <c r="H402" s="193">
        <v>0</v>
      </c>
      <c r="I402" s="193">
        <v>0</v>
      </c>
      <c r="J402" s="193">
        <v>0</v>
      </c>
      <c r="K402" s="193">
        <v>1</v>
      </c>
      <c r="L402" s="193">
        <v>2</v>
      </c>
      <c r="M402" s="193">
        <v>2</v>
      </c>
      <c r="N402" s="193">
        <v>0</v>
      </c>
      <c r="O402" s="332">
        <v>0</v>
      </c>
      <c r="P402" s="180"/>
      <c r="Q402" s="190">
        <v>66</v>
      </c>
      <c r="R402" s="331">
        <v>0</v>
      </c>
      <c r="S402" s="193">
        <v>53</v>
      </c>
      <c r="T402" s="193">
        <v>2</v>
      </c>
      <c r="U402" s="193">
        <v>7</v>
      </c>
      <c r="V402" s="193">
        <v>1</v>
      </c>
      <c r="W402" s="193">
        <v>1</v>
      </c>
      <c r="X402" s="193">
        <v>0</v>
      </c>
      <c r="Y402" s="193">
        <v>0</v>
      </c>
      <c r="Z402" s="193">
        <v>2</v>
      </c>
      <c r="AA402" s="193">
        <v>0</v>
      </c>
      <c r="AB402" s="193">
        <v>0</v>
      </c>
      <c r="AC402" s="332">
        <v>0</v>
      </c>
      <c r="AD402" s="180"/>
      <c r="AE402" s="190">
        <v>143</v>
      </c>
      <c r="AF402" s="191">
        <v>0</v>
      </c>
      <c r="AG402" s="191">
        <v>119</v>
      </c>
      <c r="AH402" s="191">
        <v>2</v>
      </c>
      <c r="AI402" s="191">
        <v>13</v>
      </c>
      <c r="AJ402" s="191">
        <v>1</v>
      </c>
      <c r="AK402" s="191">
        <v>1</v>
      </c>
      <c r="AL402" s="191">
        <v>0</v>
      </c>
      <c r="AM402" s="191">
        <v>1</v>
      </c>
      <c r="AN402" s="191">
        <v>4</v>
      </c>
      <c r="AO402" s="191">
        <v>2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78</v>
      </c>
      <c r="D403" s="331">
        <v>2</v>
      </c>
      <c r="E403" s="193">
        <v>68</v>
      </c>
      <c r="F403" s="193">
        <v>0</v>
      </c>
      <c r="G403" s="193">
        <v>7</v>
      </c>
      <c r="H403" s="193">
        <v>1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59</v>
      </c>
      <c r="R403" s="331">
        <v>3</v>
      </c>
      <c r="S403" s="193">
        <v>44</v>
      </c>
      <c r="T403" s="193">
        <v>0</v>
      </c>
      <c r="U403" s="193">
        <v>6</v>
      </c>
      <c r="V403" s="193">
        <v>1</v>
      </c>
      <c r="W403" s="193">
        <v>1</v>
      </c>
      <c r="X403" s="193">
        <v>0</v>
      </c>
      <c r="Y403" s="193">
        <v>1</v>
      </c>
      <c r="Z403" s="193">
        <v>1</v>
      </c>
      <c r="AA403" s="193">
        <v>2</v>
      </c>
      <c r="AB403" s="193">
        <v>0</v>
      </c>
      <c r="AC403" s="332">
        <v>0</v>
      </c>
      <c r="AD403" s="180"/>
      <c r="AE403" s="190">
        <v>137</v>
      </c>
      <c r="AF403" s="191">
        <v>5</v>
      </c>
      <c r="AG403" s="191">
        <v>112</v>
      </c>
      <c r="AH403" s="191">
        <v>0</v>
      </c>
      <c r="AI403" s="191">
        <v>13</v>
      </c>
      <c r="AJ403" s="191">
        <v>2</v>
      </c>
      <c r="AK403" s="191">
        <v>1</v>
      </c>
      <c r="AL403" s="191">
        <v>0</v>
      </c>
      <c r="AM403" s="191">
        <v>1</v>
      </c>
      <c r="AN403" s="191">
        <v>1</v>
      </c>
      <c r="AO403" s="191">
        <v>2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93</v>
      </c>
      <c r="D404" s="331">
        <v>3</v>
      </c>
      <c r="E404" s="193">
        <v>71</v>
      </c>
      <c r="F404" s="193">
        <v>0</v>
      </c>
      <c r="G404" s="193">
        <v>13</v>
      </c>
      <c r="H404" s="193">
        <v>1</v>
      </c>
      <c r="I404" s="193">
        <v>0</v>
      </c>
      <c r="J404" s="193">
        <v>1</v>
      </c>
      <c r="K404" s="193">
        <v>0</v>
      </c>
      <c r="L404" s="193">
        <v>1</v>
      </c>
      <c r="M404" s="193">
        <v>3</v>
      </c>
      <c r="N404" s="193">
        <v>0</v>
      </c>
      <c r="O404" s="332">
        <v>0</v>
      </c>
      <c r="P404" s="180"/>
      <c r="Q404" s="190">
        <v>60</v>
      </c>
      <c r="R404" s="331">
        <v>1</v>
      </c>
      <c r="S404" s="193">
        <v>49</v>
      </c>
      <c r="T404" s="193">
        <v>0</v>
      </c>
      <c r="U404" s="193">
        <v>8</v>
      </c>
      <c r="V404" s="193">
        <v>0</v>
      </c>
      <c r="W404" s="193">
        <v>0</v>
      </c>
      <c r="X404" s="193">
        <v>0</v>
      </c>
      <c r="Y404" s="193">
        <v>0</v>
      </c>
      <c r="Z404" s="193">
        <v>2</v>
      </c>
      <c r="AA404" s="193">
        <v>0</v>
      </c>
      <c r="AB404" s="193">
        <v>0</v>
      </c>
      <c r="AC404" s="332">
        <v>0</v>
      </c>
      <c r="AD404" s="180"/>
      <c r="AE404" s="190">
        <v>153</v>
      </c>
      <c r="AF404" s="191">
        <v>4</v>
      </c>
      <c r="AG404" s="191">
        <v>120</v>
      </c>
      <c r="AH404" s="191">
        <v>0</v>
      </c>
      <c r="AI404" s="191">
        <v>21</v>
      </c>
      <c r="AJ404" s="191">
        <v>1</v>
      </c>
      <c r="AK404" s="191">
        <v>0</v>
      </c>
      <c r="AL404" s="191">
        <v>1</v>
      </c>
      <c r="AM404" s="191">
        <v>0</v>
      </c>
      <c r="AN404" s="191">
        <v>3</v>
      </c>
      <c r="AO404" s="191">
        <v>3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82</v>
      </c>
      <c r="D405" s="331">
        <v>1</v>
      </c>
      <c r="E405" s="193">
        <v>70</v>
      </c>
      <c r="F405" s="193">
        <v>0</v>
      </c>
      <c r="G405" s="193">
        <v>3</v>
      </c>
      <c r="H405" s="193">
        <v>1</v>
      </c>
      <c r="I405" s="193">
        <v>2</v>
      </c>
      <c r="J405" s="193">
        <v>0</v>
      </c>
      <c r="K405" s="193">
        <v>0</v>
      </c>
      <c r="L405" s="193">
        <v>3</v>
      </c>
      <c r="M405" s="193">
        <v>2</v>
      </c>
      <c r="N405" s="193">
        <v>0</v>
      </c>
      <c r="O405" s="332">
        <v>0</v>
      </c>
      <c r="P405" s="180"/>
      <c r="Q405" s="190">
        <v>61</v>
      </c>
      <c r="R405" s="331">
        <v>2</v>
      </c>
      <c r="S405" s="193">
        <v>42</v>
      </c>
      <c r="T405" s="193">
        <v>0</v>
      </c>
      <c r="U405" s="193">
        <v>12</v>
      </c>
      <c r="V405" s="193">
        <v>0</v>
      </c>
      <c r="W405" s="193">
        <v>0</v>
      </c>
      <c r="X405" s="193">
        <v>1</v>
      </c>
      <c r="Y405" s="193">
        <v>0</v>
      </c>
      <c r="Z405" s="193">
        <v>0</v>
      </c>
      <c r="AA405" s="193">
        <v>3</v>
      </c>
      <c r="AB405" s="193">
        <v>1</v>
      </c>
      <c r="AC405" s="332">
        <v>0</v>
      </c>
      <c r="AD405" s="180"/>
      <c r="AE405" s="190">
        <v>143</v>
      </c>
      <c r="AF405" s="191">
        <v>3</v>
      </c>
      <c r="AG405" s="191">
        <v>112</v>
      </c>
      <c r="AH405" s="191">
        <v>0</v>
      </c>
      <c r="AI405" s="191">
        <v>15</v>
      </c>
      <c r="AJ405" s="191">
        <v>1</v>
      </c>
      <c r="AK405" s="191">
        <v>2</v>
      </c>
      <c r="AL405" s="191">
        <v>1</v>
      </c>
      <c r="AM405" s="191">
        <v>0</v>
      </c>
      <c r="AN405" s="191">
        <v>3</v>
      </c>
      <c r="AO405" s="191">
        <v>5</v>
      </c>
      <c r="AP405" s="191">
        <v>1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72</v>
      </c>
      <c r="D406" s="331">
        <v>0</v>
      </c>
      <c r="E406" s="193">
        <v>54</v>
      </c>
      <c r="F406" s="193">
        <v>1</v>
      </c>
      <c r="G406" s="193">
        <v>14</v>
      </c>
      <c r="H406" s="193">
        <v>0</v>
      </c>
      <c r="I406" s="193">
        <v>0</v>
      </c>
      <c r="J406" s="193">
        <v>0</v>
      </c>
      <c r="K406" s="193">
        <v>0</v>
      </c>
      <c r="L406" s="193">
        <v>1</v>
      </c>
      <c r="M406" s="193">
        <v>2</v>
      </c>
      <c r="N406" s="193">
        <v>0</v>
      </c>
      <c r="O406" s="332">
        <v>0</v>
      </c>
      <c r="P406" s="180"/>
      <c r="Q406" s="190">
        <v>71</v>
      </c>
      <c r="R406" s="331">
        <v>0</v>
      </c>
      <c r="S406" s="193">
        <v>56</v>
      </c>
      <c r="T406" s="193">
        <v>1</v>
      </c>
      <c r="U406" s="193">
        <v>8</v>
      </c>
      <c r="V406" s="193">
        <v>1</v>
      </c>
      <c r="W406" s="193">
        <v>0</v>
      </c>
      <c r="X406" s="193">
        <v>0</v>
      </c>
      <c r="Y406" s="193">
        <v>1</v>
      </c>
      <c r="Z406" s="193">
        <v>3</v>
      </c>
      <c r="AA406" s="193">
        <v>1</v>
      </c>
      <c r="AB406" s="193">
        <v>0</v>
      </c>
      <c r="AC406" s="332">
        <v>0</v>
      </c>
      <c r="AD406" s="180"/>
      <c r="AE406" s="190">
        <v>143</v>
      </c>
      <c r="AF406" s="191">
        <v>0</v>
      </c>
      <c r="AG406" s="191">
        <v>110</v>
      </c>
      <c r="AH406" s="191">
        <v>2</v>
      </c>
      <c r="AI406" s="191">
        <v>22</v>
      </c>
      <c r="AJ406" s="191">
        <v>1</v>
      </c>
      <c r="AK406" s="191">
        <v>0</v>
      </c>
      <c r="AL406" s="191">
        <v>0</v>
      </c>
      <c r="AM406" s="191">
        <v>1</v>
      </c>
      <c r="AN406" s="191">
        <v>4</v>
      </c>
      <c r="AO406" s="191">
        <v>3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82</v>
      </c>
      <c r="D407" s="331">
        <v>0</v>
      </c>
      <c r="E407" s="193">
        <v>68</v>
      </c>
      <c r="F407" s="193">
        <v>0</v>
      </c>
      <c r="G407" s="193">
        <v>9</v>
      </c>
      <c r="H407" s="193">
        <v>0</v>
      </c>
      <c r="I407" s="193">
        <v>0</v>
      </c>
      <c r="J407" s="193">
        <v>0</v>
      </c>
      <c r="K407" s="193">
        <v>0</v>
      </c>
      <c r="L407" s="193">
        <v>4</v>
      </c>
      <c r="M407" s="193">
        <v>1</v>
      </c>
      <c r="N407" s="193">
        <v>0</v>
      </c>
      <c r="O407" s="332">
        <v>0</v>
      </c>
      <c r="P407" s="180"/>
      <c r="Q407" s="190">
        <v>63</v>
      </c>
      <c r="R407" s="331">
        <v>3</v>
      </c>
      <c r="S407" s="193">
        <v>53</v>
      </c>
      <c r="T407" s="193">
        <v>0</v>
      </c>
      <c r="U407" s="193">
        <v>5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2</v>
      </c>
      <c r="AB407" s="193">
        <v>0</v>
      </c>
      <c r="AC407" s="332">
        <v>0</v>
      </c>
      <c r="AD407" s="180"/>
      <c r="AE407" s="190">
        <v>145</v>
      </c>
      <c r="AF407" s="191">
        <v>3</v>
      </c>
      <c r="AG407" s="191">
        <v>121</v>
      </c>
      <c r="AH407" s="191">
        <v>0</v>
      </c>
      <c r="AI407" s="191">
        <v>14</v>
      </c>
      <c r="AJ407" s="191">
        <v>0</v>
      </c>
      <c r="AK407" s="191">
        <v>0</v>
      </c>
      <c r="AL407" s="191">
        <v>0</v>
      </c>
      <c r="AM407" s="191">
        <v>0</v>
      </c>
      <c r="AN407" s="191">
        <v>4</v>
      </c>
      <c r="AO407" s="191">
        <v>3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84</v>
      </c>
      <c r="D408" s="331">
        <v>3</v>
      </c>
      <c r="E408" s="193">
        <v>59</v>
      </c>
      <c r="F408" s="193">
        <v>2</v>
      </c>
      <c r="G408" s="193">
        <v>16</v>
      </c>
      <c r="H408" s="193">
        <v>0</v>
      </c>
      <c r="I408" s="193">
        <v>0</v>
      </c>
      <c r="J408" s="193">
        <v>0</v>
      </c>
      <c r="K408" s="193">
        <v>0</v>
      </c>
      <c r="L408" s="193">
        <v>2</v>
      </c>
      <c r="M408" s="193">
        <v>2</v>
      </c>
      <c r="N408" s="193">
        <v>0</v>
      </c>
      <c r="O408" s="332">
        <v>0</v>
      </c>
      <c r="P408" s="180"/>
      <c r="Q408" s="190">
        <v>69</v>
      </c>
      <c r="R408" s="331">
        <v>0</v>
      </c>
      <c r="S408" s="193">
        <v>51</v>
      </c>
      <c r="T408" s="193">
        <v>2</v>
      </c>
      <c r="U408" s="193">
        <v>14</v>
      </c>
      <c r="V408" s="193">
        <v>0</v>
      </c>
      <c r="W408" s="193">
        <v>0</v>
      </c>
      <c r="X408" s="193">
        <v>0</v>
      </c>
      <c r="Y408" s="193">
        <v>0</v>
      </c>
      <c r="Z408" s="193">
        <v>1</v>
      </c>
      <c r="AA408" s="193">
        <v>1</v>
      </c>
      <c r="AB408" s="193">
        <v>0</v>
      </c>
      <c r="AC408" s="332">
        <v>0</v>
      </c>
      <c r="AD408" s="180"/>
      <c r="AE408" s="190">
        <v>153</v>
      </c>
      <c r="AF408" s="191">
        <v>3</v>
      </c>
      <c r="AG408" s="191">
        <v>110</v>
      </c>
      <c r="AH408" s="191">
        <v>4</v>
      </c>
      <c r="AI408" s="191">
        <v>30</v>
      </c>
      <c r="AJ408" s="191">
        <v>0</v>
      </c>
      <c r="AK408" s="191">
        <v>0</v>
      </c>
      <c r="AL408" s="191">
        <v>0</v>
      </c>
      <c r="AM408" s="191">
        <v>0</v>
      </c>
      <c r="AN408" s="191">
        <v>3</v>
      </c>
      <c r="AO408" s="191">
        <v>3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86</v>
      </c>
      <c r="D409" s="331">
        <v>2</v>
      </c>
      <c r="E409" s="193">
        <v>64</v>
      </c>
      <c r="F409" s="193">
        <v>1</v>
      </c>
      <c r="G409" s="193">
        <v>14</v>
      </c>
      <c r="H409" s="193">
        <v>3</v>
      </c>
      <c r="I409" s="193">
        <v>0</v>
      </c>
      <c r="J409" s="193">
        <v>0</v>
      </c>
      <c r="K409" s="193">
        <v>1</v>
      </c>
      <c r="L409" s="193">
        <v>0</v>
      </c>
      <c r="M409" s="193">
        <v>1</v>
      </c>
      <c r="N409" s="193">
        <v>0</v>
      </c>
      <c r="O409" s="332">
        <v>0</v>
      </c>
      <c r="P409" s="180"/>
      <c r="Q409" s="190">
        <v>48</v>
      </c>
      <c r="R409" s="331">
        <v>3</v>
      </c>
      <c r="S409" s="193">
        <v>30</v>
      </c>
      <c r="T409" s="193">
        <v>0</v>
      </c>
      <c r="U409" s="193">
        <v>10</v>
      </c>
      <c r="V409" s="193">
        <v>2</v>
      </c>
      <c r="W409" s="193">
        <v>0</v>
      </c>
      <c r="X409" s="193">
        <v>0</v>
      </c>
      <c r="Y409" s="193">
        <v>0</v>
      </c>
      <c r="Z409" s="193">
        <v>1</v>
      </c>
      <c r="AA409" s="193">
        <v>2</v>
      </c>
      <c r="AB409" s="193">
        <v>0</v>
      </c>
      <c r="AC409" s="332">
        <v>0</v>
      </c>
      <c r="AD409" s="180"/>
      <c r="AE409" s="190">
        <v>134</v>
      </c>
      <c r="AF409" s="191">
        <v>5</v>
      </c>
      <c r="AG409" s="191">
        <v>94</v>
      </c>
      <c r="AH409" s="191">
        <v>1</v>
      </c>
      <c r="AI409" s="191">
        <v>24</v>
      </c>
      <c r="AJ409" s="191">
        <v>5</v>
      </c>
      <c r="AK409" s="191">
        <v>0</v>
      </c>
      <c r="AL409" s="191">
        <v>0</v>
      </c>
      <c r="AM409" s="191">
        <v>1</v>
      </c>
      <c r="AN409" s="191">
        <v>1</v>
      </c>
      <c r="AO409" s="191">
        <v>3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78</v>
      </c>
      <c r="D410" s="331">
        <v>2</v>
      </c>
      <c r="E410" s="193">
        <v>61</v>
      </c>
      <c r="F410" s="193">
        <v>1</v>
      </c>
      <c r="G410" s="193">
        <v>11</v>
      </c>
      <c r="H410" s="193">
        <v>1</v>
      </c>
      <c r="I410" s="193">
        <v>0</v>
      </c>
      <c r="J410" s="193">
        <v>0</v>
      </c>
      <c r="K410" s="193">
        <v>0</v>
      </c>
      <c r="L410" s="193">
        <v>0</v>
      </c>
      <c r="M410" s="193">
        <v>2</v>
      </c>
      <c r="N410" s="193">
        <v>0</v>
      </c>
      <c r="O410" s="332">
        <v>0</v>
      </c>
      <c r="P410" s="180"/>
      <c r="Q410" s="190">
        <v>59</v>
      </c>
      <c r="R410" s="331">
        <v>0</v>
      </c>
      <c r="S410" s="193">
        <v>50</v>
      </c>
      <c r="T410" s="193">
        <v>0</v>
      </c>
      <c r="U410" s="193">
        <v>3</v>
      </c>
      <c r="V410" s="193">
        <v>2</v>
      </c>
      <c r="W410" s="193">
        <v>2</v>
      </c>
      <c r="X410" s="193">
        <v>0</v>
      </c>
      <c r="Y410" s="193">
        <v>0</v>
      </c>
      <c r="Z410" s="193">
        <v>1</v>
      </c>
      <c r="AA410" s="193">
        <v>1</v>
      </c>
      <c r="AB410" s="193">
        <v>0</v>
      </c>
      <c r="AC410" s="332">
        <v>0</v>
      </c>
      <c r="AD410" s="180"/>
      <c r="AE410" s="190">
        <v>137</v>
      </c>
      <c r="AF410" s="191">
        <v>2</v>
      </c>
      <c r="AG410" s="191">
        <v>111</v>
      </c>
      <c r="AH410" s="191">
        <v>1</v>
      </c>
      <c r="AI410" s="191">
        <v>14</v>
      </c>
      <c r="AJ410" s="191">
        <v>3</v>
      </c>
      <c r="AK410" s="191">
        <v>2</v>
      </c>
      <c r="AL410" s="191">
        <v>0</v>
      </c>
      <c r="AM410" s="191">
        <v>0</v>
      </c>
      <c r="AN410" s="191">
        <v>1</v>
      </c>
      <c r="AO410" s="191">
        <v>3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94</v>
      </c>
      <c r="D411" s="331">
        <v>0</v>
      </c>
      <c r="E411" s="193">
        <v>78</v>
      </c>
      <c r="F411" s="193">
        <v>0</v>
      </c>
      <c r="G411" s="193">
        <v>11</v>
      </c>
      <c r="H411" s="193">
        <v>2</v>
      </c>
      <c r="I411" s="193">
        <v>0</v>
      </c>
      <c r="J411" s="193">
        <v>0</v>
      </c>
      <c r="K411" s="193">
        <v>0</v>
      </c>
      <c r="L411" s="193">
        <v>0</v>
      </c>
      <c r="M411" s="193">
        <v>3</v>
      </c>
      <c r="N411" s="193">
        <v>0</v>
      </c>
      <c r="O411" s="332">
        <v>0</v>
      </c>
      <c r="P411" s="180"/>
      <c r="Q411" s="190">
        <v>73</v>
      </c>
      <c r="R411" s="331">
        <v>0</v>
      </c>
      <c r="S411" s="193">
        <v>59</v>
      </c>
      <c r="T411" s="193">
        <v>0</v>
      </c>
      <c r="U411" s="193">
        <v>12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2</v>
      </c>
      <c r="AB411" s="193">
        <v>0</v>
      </c>
      <c r="AC411" s="332">
        <v>0</v>
      </c>
      <c r="AD411" s="180"/>
      <c r="AE411" s="190">
        <v>167</v>
      </c>
      <c r="AF411" s="191">
        <v>0</v>
      </c>
      <c r="AG411" s="191">
        <v>137</v>
      </c>
      <c r="AH411" s="191">
        <v>0</v>
      </c>
      <c r="AI411" s="191">
        <v>23</v>
      </c>
      <c r="AJ411" s="191">
        <v>2</v>
      </c>
      <c r="AK411" s="191">
        <v>0</v>
      </c>
      <c r="AL411" s="191">
        <v>0</v>
      </c>
      <c r="AM411" s="191">
        <v>0</v>
      </c>
      <c r="AN411" s="191">
        <v>0</v>
      </c>
      <c r="AO411" s="191">
        <v>5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103</v>
      </c>
      <c r="D412" s="331">
        <v>1</v>
      </c>
      <c r="E412" s="193">
        <v>88</v>
      </c>
      <c r="F412" s="193">
        <v>0</v>
      </c>
      <c r="G412" s="193">
        <v>10</v>
      </c>
      <c r="H412" s="193">
        <v>0</v>
      </c>
      <c r="I412" s="193">
        <v>0</v>
      </c>
      <c r="J412" s="193">
        <v>0</v>
      </c>
      <c r="K412" s="193">
        <v>1</v>
      </c>
      <c r="L412" s="193">
        <v>1</v>
      </c>
      <c r="M412" s="193">
        <v>1</v>
      </c>
      <c r="N412" s="193">
        <v>1</v>
      </c>
      <c r="O412" s="332">
        <v>0</v>
      </c>
      <c r="P412" s="180"/>
      <c r="Q412" s="190">
        <v>50</v>
      </c>
      <c r="R412" s="331">
        <v>4</v>
      </c>
      <c r="S412" s="193">
        <v>39</v>
      </c>
      <c r="T412" s="193">
        <v>0</v>
      </c>
      <c r="U412" s="193">
        <v>5</v>
      </c>
      <c r="V412" s="193">
        <v>0</v>
      </c>
      <c r="W412" s="193">
        <v>0</v>
      </c>
      <c r="X412" s="193">
        <v>0</v>
      </c>
      <c r="Y412" s="193">
        <v>0</v>
      </c>
      <c r="Z412" s="193">
        <v>1</v>
      </c>
      <c r="AA412" s="193">
        <v>1</v>
      </c>
      <c r="AB412" s="193">
        <v>0</v>
      </c>
      <c r="AC412" s="332">
        <v>0</v>
      </c>
      <c r="AD412" s="180"/>
      <c r="AE412" s="190">
        <v>153</v>
      </c>
      <c r="AF412" s="191">
        <v>5</v>
      </c>
      <c r="AG412" s="191">
        <v>127</v>
      </c>
      <c r="AH412" s="191">
        <v>0</v>
      </c>
      <c r="AI412" s="191">
        <v>15</v>
      </c>
      <c r="AJ412" s="191">
        <v>0</v>
      </c>
      <c r="AK412" s="191">
        <v>0</v>
      </c>
      <c r="AL412" s="191">
        <v>0</v>
      </c>
      <c r="AM412" s="191">
        <v>1</v>
      </c>
      <c r="AN412" s="191">
        <v>2</v>
      </c>
      <c r="AO412" s="191">
        <v>2</v>
      </c>
      <c r="AP412" s="191">
        <v>1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111</v>
      </c>
      <c r="D413" s="331">
        <v>0</v>
      </c>
      <c r="E413" s="193">
        <v>98</v>
      </c>
      <c r="F413" s="193">
        <v>0</v>
      </c>
      <c r="G413" s="193">
        <v>12</v>
      </c>
      <c r="H413" s="193">
        <v>0</v>
      </c>
      <c r="I413" s="193">
        <v>1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69</v>
      </c>
      <c r="R413" s="331">
        <v>1</v>
      </c>
      <c r="S413" s="193">
        <v>61</v>
      </c>
      <c r="T413" s="193">
        <v>1</v>
      </c>
      <c r="U413" s="193">
        <v>2</v>
      </c>
      <c r="V413" s="193">
        <v>1</v>
      </c>
      <c r="W413" s="193">
        <v>1</v>
      </c>
      <c r="X413" s="193">
        <v>0</v>
      </c>
      <c r="Y413" s="193">
        <v>0</v>
      </c>
      <c r="Z413" s="193">
        <v>1</v>
      </c>
      <c r="AA413" s="193">
        <v>1</v>
      </c>
      <c r="AB413" s="193">
        <v>0</v>
      </c>
      <c r="AC413" s="332">
        <v>0</v>
      </c>
      <c r="AD413" s="180"/>
      <c r="AE413" s="190">
        <v>180</v>
      </c>
      <c r="AF413" s="191">
        <v>1</v>
      </c>
      <c r="AG413" s="191">
        <v>159</v>
      </c>
      <c r="AH413" s="191">
        <v>1</v>
      </c>
      <c r="AI413" s="191">
        <v>14</v>
      </c>
      <c r="AJ413" s="191">
        <v>1</v>
      </c>
      <c r="AK413" s="191">
        <v>2</v>
      </c>
      <c r="AL413" s="191">
        <v>0</v>
      </c>
      <c r="AM413" s="191">
        <v>0</v>
      </c>
      <c r="AN413" s="191">
        <v>1</v>
      </c>
      <c r="AO413" s="191">
        <v>1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94</v>
      </c>
      <c r="D414" s="331">
        <v>0</v>
      </c>
      <c r="E414" s="193">
        <v>82</v>
      </c>
      <c r="F414" s="193">
        <v>2</v>
      </c>
      <c r="G414" s="193">
        <v>4</v>
      </c>
      <c r="H414" s="193">
        <v>1</v>
      </c>
      <c r="I414" s="193">
        <v>1</v>
      </c>
      <c r="J414" s="193">
        <v>0</v>
      </c>
      <c r="K414" s="193">
        <v>0</v>
      </c>
      <c r="L414" s="193">
        <v>1</v>
      </c>
      <c r="M414" s="193">
        <v>3</v>
      </c>
      <c r="N414" s="193">
        <v>0</v>
      </c>
      <c r="O414" s="332">
        <v>0</v>
      </c>
      <c r="P414" s="180"/>
      <c r="Q414" s="190">
        <v>69</v>
      </c>
      <c r="R414" s="331">
        <v>5</v>
      </c>
      <c r="S414" s="193">
        <v>55</v>
      </c>
      <c r="T414" s="193">
        <v>0</v>
      </c>
      <c r="U414" s="193">
        <v>5</v>
      </c>
      <c r="V414" s="193">
        <v>1</v>
      </c>
      <c r="W414" s="193">
        <v>2</v>
      </c>
      <c r="X414" s="193">
        <v>0</v>
      </c>
      <c r="Y414" s="193">
        <v>0</v>
      </c>
      <c r="Z414" s="193">
        <v>0</v>
      </c>
      <c r="AA414" s="193">
        <v>1</v>
      </c>
      <c r="AB414" s="193">
        <v>0</v>
      </c>
      <c r="AC414" s="332">
        <v>0</v>
      </c>
      <c r="AD414" s="180"/>
      <c r="AE414" s="190">
        <v>163</v>
      </c>
      <c r="AF414" s="191">
        <v>5</v>
      </c>
      <c r="AG414" s="191">
        <v>137</v>
      </c>
      <c r="AH414" s="191">
        <v>2</v>
      </c>
      <c r="AI414" s="191">
        <v>9</v>
      </c>
      <c r="AJ414" s="191">
        <v>2</v>
      </c>
      <c r="AK414" s="191">
        <v>3</v>
      </c>
      <c r="AL414" s="191">
        <v>0</v>
      </c>
      <c r="AM414" s="191">
        <v>0</v>
      </c>
      <c r="AN414" s="191">
        <v>1</v>
      </c>
      <c r="AO414" s="191">
        <v>4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84</v>
      </c>
      <c r="D415" s="331">
        <v>0</v>
      </c>
      <c r="E415" s="193">
        <v>71</v>
      </c>
      <c r="F415" s="193">
        <v>0</v>
      </c>
      <c r="G415" s="193">
        <v>12</v>
      </c>
      <c r="H415" s="193">
        <v>1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77</v>
      </c>
      <c r="R415" s="331">
        <v>3</v>
      </c>
      <c r="S415" s="193">
        <v>71</v>
      </c>
      <c r="T415" s="193">
        <v>0</v>
      </c>
      <c r="U415" s="193">
        <v>1</v>
      </c>
      <c r="V415" s="193">
        <v>1</v>
      </c>
      <c r="W415" s="193">
        <v>1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161</v>
      </c>
      <c r="AF415" s="191">
        <v>3</v>
      </c>
      <c r="AG415" s="191">
        <v>142</v>
      </c>
      <c r="AH415" s="191">
        <v>0</v>
      </c>
      <c r="AI415" s="191">
        <v>13</v>
      </c>
      <c r="AJ415" s="191">
        <v>2</v>
      </c>
      <c r="AK415" s="191">
        <v>1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92</v>
      </c>
      <c r="D416" s="331">
        <v>0</v>
      </c>
      <c r="E416" s="193">
        <v>82</v>
      </c>
      <c r="F416" s="193">
        <v>0</v>
      </c>
      <c r="G416" s="193">
        <v>8</v>
      </c>
      <c r="H416" s="193">
        <v>2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56</v>
      </c>
      <c r="R416" s="331">
        <v>2</v>
      </c>
      <c r="S416" s="193">
        <v>48</v>
      </c>
      <c r="T416" s="193">
        <v>0</v>
      </c>
      <c r="U416" s="193">
        <v>3</v>
      </c>
      <c r="V416" s="193">
        <v>1</v>
      </c>
      <c r="W416" s="193">
        <v>2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148</v>
      </c>
      <c r="AF416" s="191">
        <v>2</v>
      </c>
      <c r="AG416" s="191">
        <v>130</v>
      </c>
      <c r="AH416" s="191">
        <v>0</v>
      </c>
      <c r="AI416" s="191">
        <v>11</v>
      </c>
      <c r="AJ416" s="191">
        <v>3</v>
      </c>
      <c r="AK416" s="191">
        <v>2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111</v>
      </c>
      <c r="D417" s="331">
        <v>2</v>
      </c>
      <c r="E417" s="193">
        <v>98</v>
      </c>
      <c r="F417" s="193">
        <v>0</v>
      </c>
      <c r="G417" s="193">
        <v>8</v>
      </c>
      <c r="H417" s="193">
        <v>0</v>
      </c>
      <c r="I417" s="193">
        <v>0</v>
      </c>
      <c r="J417" s="193">
        <v>0</v>
      </c>
      <c r="K417" s="193">
        <v>0</v>
      </c>
      <c r="L417" s="193">
        <v>2</v>
      </c>
      <c r="M417" s="193">
        <v>1</v>
      </c>
      <c r="N417" s="193">
        <v>0</v>
      </c>
      <c r="O417" s="332">
        <v>0</v>
      </c>
      <c r="P417" s="180"/>
      <c r="Q417" s="190">
        <v>66</v>
      </c>
      <c r="R417" s="331">
        <v>2</v>
      </c>
      <c r="S417" s="193">
        <v>57</v>
      </c>
      <c r="T417" s="193">
        <v>0</v>
      </c>
      <c r="U417" s="193">
        <v>4</v>
      </c>
      <c r="V417" s="193">
        <v>2</v>
      </c>
      <c r="W417" s="193">
        <v>1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177</v>
      </c>
      <c r="AF417" s="191">
        <v>4</v>
      </c>
      <c r="AG417" s="191">
        <v>155</v>
      </c>
      <c r="AH417" s="191">
        <v>0</v>
      </c>
      <c r="AI417" s="191">
        <v>12</v>
      </c>
      <c r="AJ417" s="191">
        <v>2</v>
      </c>
      <c r="AK417" s="191">
        <v>1</v>
      </c>
      <c r="AL417" s="191">
        <v>0</v>
      </c>
      <c r="AM417" s="191">
        <v>0</v>
      </c>
      <c r="AN417" s="191">
        <v>2</v>
      </c>
      <c r="AO417" s="191">
        <v>1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99</v>
      </c>
      <c r="D418" s="331">
        <v>7</v>
      </c>
      <c r="E418" s="193">
        <v>80</v>
      </c>
      <c r="F418" s="193">
        <v>1</v>
      </c>
      <c r="G418" s="193">
        <v>9</v>
      </c>
      <c r="H418" s="193">
        <v>1</v>
      </c>
      <c r="I418" s="193">
        <v>0</v>
      </c>
      <c r="J418" s="193">
        <v>0</v>
      </c>
      <c r="K418" s="193">
        <v>0</v>
      </c>
      <c r="L418" s="193">
        <v>0</v>
      </c>
      <c r="M418" s="193">
        <v>1</v>
      </c>
      <c r="N418" s="193">
        <v>0</v>
      </c>
      <c r="O418" s="332">
        <v>0</v>
      </c>
      <c r="P418" s="180"/>
      <c r="Q418" s="190">
        <v>59</v>
      </c>
      <c r="R418" s="331">
        <v>3</v>
      </c>
      <c r="S418" s="193">
        <v>53</v>
      </c>
      <c r="T418" s="193">
        <v>0</v>
      </c>
      <c r="U418" s="193">
        <v>1</v>
      </c>
      <c r="V418" s="193">
        <v>2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158</v>
      </c>
      <c r="AF418" s="191">
        <v>10</v>
      </c>
      <c r="AG418" s="191">
        <v>133</v>
      </c>
      <c r="AH418" s="191">
        <v>1</v>
      </c>
      <c r="AI418" s="191">
        <v>10</v>
      </c>
      <c r="AJ418" s="191">
        <v>3</v>
      </c>
      <c r="AK418" s="191">
        <v>0</v>
      </c>
      <c r="AL418" s="191">
        <v>0</v>
      </c>
      <c r="AM418" s="191">
        <v>0</v>
      </c>
      <c r="AN418" s="191">
        <v>0</v>
      </c>
      <c r="AO418" s="191">
        <v>1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116</v>
      </c>
      <c r="D419" s="331">
        <v>5</v>
      </c>
      <c r="E419" s="193">
        <v>105</v>
      </c>
      <c r="F419" s="193">
        <v>1</v>
      </c>
      <c r="G419" s="193">
        <v>4</v>
      </c>
      <c r="H419" s="193">
        <v>0</v>
      </c>
      <c r="I419" s="193">
        <v>0</v>
      </c>
      <c r="J419" s="193">
        <v>0</v>
      </c>
      <c r="K419" s="193">
        <v>0</v>
      </c>
      <c r="L419" s="193">
        <v>1</v>
      </c>
      <c r="M419" s="193">
        <v>0</v>
      </c>
      <c r="N419" s="193">
        <v>0</v>
      </c>
      <c r="O419" s="332">
        <v>0</v>
      </c>
      <c r="P419" s="180"/>
      <c r="Q419" s="190">
        <v>38</v>
      </c>
      <c r="R419" s="331">
        <v>3</v>
      </c>
      <c r="S419" s="193">
        <v>31</v>
      </c>
      <c r="T419" s="193">
        <v>0</v>
      </c>
      <c r="U419" s="193">
        <v>2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1</v>
      </c>
      <c r="AB419" s="193">
        <v>1</v>
      </c>
      <c r="AC419" s="332">
        <v>0</v>
      </c>
      <c r="AD419" s="180"/>
      <c r="AE419" s="190">
        <v>154</v>
      </c>
      <c r="AF419" s="191">
        <v>8</v>
      </c>
      <c r="AG419" s="191">
        <v>136</v>
      </c>
      <c r="AH419" s="191">
        <v>1</v>
      </c>
      <c r="AI419" s="191">
        <v>6</v>
      </c>
      <c r="AJ419" s="191">
        <v>0</v>
      </c>
      <c r="AK419" s="191">
        <v>0</v>
      </c>
      <c r="AL419" s="191">
        <v>0</v>
      </c>
      <c r="AM419" s="191">
        <v>0</v>
      </c>
      <c r="AN419" s="191">
        <v>1</v>
      </c>
      <c r="AO419" s="191">
        <v>1</v>
      </c>
      <c r="AP419" s="191">
        <v>1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99</v>
      </c>
      <c r="D420" s="331">
        <v>2</v>
      </c>
      <c r="E420" s="193">
        <v>87</v>
      </c>
      <c r="F420" s="193">
        <v>1</v>
      </c>
      <c r="G420" s="193">
        <v>5</v>
      </c>
      <c r="H420" s="193">
        <v>2</v>
      </c>
      <c r="I420" s="193">
        <v>1</v>
      </c>
      <c r="J420" s="193">
        <v>0</v>
      </c>
      <c r="K420" s="193">
        <v>0</v>
      </c>
      <c r="L420" s="193">
        <v>0</v>
      </c>
      <c r="M420" s="193">
        <v>1</v>
      </c>
      <c r="N420" s="193">
        <v>0</v>
      </c>
      <c r="O420" s="332">
        <v>0</v>
      </c>
      <c r="P420" s="180"/>
      <c r="Q420" s="190">
        <v>45</v>
      </c>
      <c r="R420" s="331">
        <v>3</v>
      </c>
      <c r="S420" s="193">
        <v>35</v>
      </c>
      <c r="T420" s="193">
        <v>0</v>
      </c>
      <c r="U420" s="193">
        <v>2</v>
      </c>
      <c r="V420" s="193">
        <v>3</v>
      </c>
      <c r="W420" s="193">
        <v>1</v>
      </c>
      <c r="X420" s="193">
        <v>0</v>
      </c>
      <c r="Y420" s="193">
        <v>0</v>
      </c>
      <c r="Z420" s="193">
        <v>0</v>
      </c>
      <c r="AA420" s="193">
        <v>1</v>
      </c>
      <c r="AB420" s="193">
        <v>0</v>
      </c>
      <c r="AC420" s="332">
        <v>0</v>
      </c>
      <c r="AD420" s="180"/>
      <c r="AE420" s="190">
        <v>144</v>
      </c>
      <c r="AF420" s="191">
        <v>5</v>
      </c>
      <c r="AG420" s="191">
        <v>122</v>
      </c>
      <c r="AH420" s="191">
        <v>1</v>
      </c>
      <c r="AI420" s="191">
        <v>7</v>
      </c>
      <c r="AJ420" s="191">
        <v>5</v>
      </c>
      <c r="AK420" s="191">
        <v>2</v>
      </c>
      <c r="AL420" s="191">
        <v>0</v>
      </c>
      <c r="AM420" s="191">
        <v>0</v>
      </c>
      <c r="AN420" s="191">
        <v>0</v>
      </c>
      <c r="AO420" s="191">
        <v>2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93</v>
      </c>
      <c r="D421" s="331">
        <v>5</v>
      </c>
      <c r="E421" s="193">
        <v>79</v>
      </c>
      <c r="F421" s="193">
        <v>2</v>
      </c>
      <c r="G421" s="193">
        <v>5</v>
      </c>
      <c r="H421" s="193">
        <v>1</v>
      </c>
      <c r="I421" s="193">
        <v>0</v>
      </c>
      <c r="J421" s="193">
        <v>0</v>
      </c>
      <c r="K421" s="193">
        <v>1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53</v>
      </c>
      <c r="R421" s="331">
        <v>1</v>
      </c>
      <c r="S421" s="193">
        <v>48</v>
      </c>
      <c r="T421" s="193">
        <v>0</v>
      </c>
      <c r="U421" s="193">
        <v>4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146</v>
      </c>
      <c r="AF421" s="191">
        <v>6</v>
      </c>
      <c r="AG421" s="191">
        <v>127</v>
      </c>
      <c r="AH421" s="191">
        <v>2</v>
      </c>
      <c r="AI421" s="191">
        <v>9</v>
      </c>
      <c r="AJ421" s="191">
        <v>1</v>
      </c>
      <c r="AK421" s="191">
        <v>0</v>
      </c>
      <c r="AL421" s="191">
        <v>0</v>
      </c>
      <c r="AM421" s="191">
        <v>1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91</v>
      </c>
      <c r="D422" s="331">
        <v>3</v>
      </c>
      <c r="E422" s="193">
        <v>87</v>
      </c>
      <c r="F422" s="193">
        <v>0</v>
      </c>
      <c r="G422" s="193">
        <v>1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56</v>
      </c>
      <c r="R422" s="331">
        <v>4</v>
      </c>
      <c r="S422" s="193">
        <v>48</v>
      </c>
      <c r="T422" s="193">
        <v>0</v>
      </c>
      <c r="U422" s="193">
        <v>3</v>
      </c>
      <c r="V422" s="193">
        <v>0</v>
      </c>
      <c r="W422" s="193">
        <v>0</v>
      </c>
      <c r="X422" s="193">
        <v>0</v>
      </c>
      <c r="Y422" s="193">
        <v>1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147</v>
      </c>
      <c r="AF422" s="191">
        <v>7</v>
      </c>
      <c r="AG422" s="191">
        <v>135</v>
      </c>
      <c r="AH422" s="191">
        <v>0</v>
      </c>
      <c r="AI422" s="191">
        <v>4</v>
      </c>
      <c r="AJ422" s="191">
        <v>0</v>
      </c>
      <c r="AK422" s="191">
        <v>0</v>
      </c>
      <c r="AL422" s="191">
        <v>0</v>
      </c>
      <c r="AM422" s="191">
        <v>1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99</v>
      </c>
      <c r="D423" s="331">
        <v>4</v>
      </c>
      <c r="E423" s="193">
        <v>92</v>
      </c>
      <c r="F423" s="193">
        <v>0</v>
      </c>
      <c r="G423" s="193">
        <v>1</v>
      </c>
      <c r="H423" s="193">
        <v>1</v>
      </c>
      <c r="I423" s="193">
        <v>0</v>
      </c>
      <c r="J423" s="193">
        <v>0</v>
      </c>
      <c r="K423" s="193">
        <v>0</v>
      </c>
      <c r="L423" s="193">
        <v>0</v>
      </c>
      <c r="M423" s="193">
        <v>1</v>
      </c>
      <c r="N423" s="193">
        <v>0</v>
      </c>
      <c r="O423" s="332">
        <v>0</v>
      </c>
      <c r="P423" s="180"/>
      <c r="Q423" s="190">
        <v>76</v>
      </c>
      <c r="R423" s="331">
        <v>3</v>
      </c>
      <c r="S423" s="193">
        <v>68</v>
      </c>
      <c r="T423" s="193">
        <v>0</v>
      </c>
      <c r="U423" s="193">
        <v>4</v>
      </c>
      <c r="V423" s="193">
        <v>1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175</v>
      </c>
      <c r="AF423" s="191">
        <v>7</v>
      </c>
      <c r="AG423" s="191">
        <v>160</v>
      </c>
      <c r="AH423" s="191">
        <v>0</v>
      </c>
      <c r="AI423" s="191">
        <v>5</v>
      </c>
      <c r="AJ423" s="191">
        <v>2</v>
      </c>
      <c r="AK423" s="191">
        <v>0</v>
      </c>
      <c r="AL423" s="191">
        <v>0</v>
      </c>
      <c r="AM423" s="191">
        <v>0</v>
      </c>
      <c r="AN423" s="191">
        <v>0</v>
      </c>
      <c r="AO423" s="191">
        <v>1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125</v>
      </c>
      <c r="D424" s="331">
        <v>5</v>
      </c>
      <c r="E424" s="193">
        <v>108</v>
      </c>
      <c r="F424" s="193">
        <v>2</v>
      </c>
      <c r="G424" s="193">
        <v>9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1</v>
      </c>
      <c r="N424" s="193">
        <v>0</v>
      </c>
      <c r="O424" s="332">
        <v>0</v>
      </c>
      <c r="P424" s="134"/>
      <c r="Q424" s="190">
        <v>56</v>
      </c>
      <c r="R424" s="331">
        <v>4</v>
      </c>
      <c r="S424" s="193">
        <v>47</v>
      </c>
      <c r="T424" s="193">
        <v>0</v>
      </c>
      <c r="U424" s="193">
        <v>2</v>
      </c>
      <c r="V424" s="193">
        <v>0</v>
      </c>
      <c r="W424" s="193">
        <v>0</v>
      </c>
      <c r="X424" s="193">
        <v>0</v>
      </c>
      <c r="Y424" s="193">
        <v>2</v>
      </c>
      <c r="Z424" s="193">
        <v>1</v>
      </c>
      <c r="AA424" s="193">
        <v>0</v>
      </c>
      <c r="AB424" s="193">
        <v>0</v>
      </c>
      <c r="AC424" s="332">
        <v>0</v>
      </c>
      <c r="AD424" s="134"/>
      <c r="AE424" s="190">
        <v>181</v>
      </c>
      <c r="AF424" s="191">
        <v>9</v>
      </c>
      <c r="AG424" s="191">
        <v>155</v>
      </c>
      <c r="AH424" s="191">
        <v>2</v>
      </c>
      <c r="AI424" s="191">
        <v>11</v>
      </c>
      <c r="AJ424" s="191">
        <v>0</v>
      </c>
      <c r="AK424" s="191">
        <v>0</v>
      </c>
      <c r="AL424" s="191">
        <v>0</v>
      </c>
      <c r="AM424" s="191">
        <v>2</v>
      </c>
      <c r="AN424" s="191">
        <v>1</v>
      </c>
      <c r="AO424" s="191">
        <v>1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95</v>
      </c>
      <c r="D425" s="331">
        <v>4</v>
      </c>
      <c r="E425" s="193">
        <v>85</v>
      </c>
      <c r="F425" s="193">
        <v>0</v>
      </c>
      <c r="G425" s="193">
        <v>3</v>
      </c>
      <c r="H425" s="193">
        <v>2</v>
      </c>
      <c r="I425" s="193">
        <v>0</v>
      </c>
      <c r="J425" s="193">
        <v>0</v>
      </c>
      <c r="K425" s="193">
        <v>0</v>
      </c>
      <c r="L425" s="193">
        <v>0</v>
      </c>
      <c r="M425" s="193">
        <v>1</v>
      </c>
      <c r="N425" s="193">
        <v>0</v>
      </c>
      <c r="O425" s="332">
        <v>0</v>
      </c>
      <c r="P425" s="180"/>
      <c r="Q425" s="190">
        <v>60</v>
      </c>
      <c r="R425" s="331">
        <v>1</v>
      </c>
      <c r="S425" s="193">
        <v>57</v>
      </c>
      <c r="T425" s="193">
        <v>0</v>
      </c>
      <c r="U425" s="193">
        <v>1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1</v>
      </c>
      <c r="AD425" s="180"/>
      <c r="AE425" s="190">
        <v>155</v>
      </c>
      <c r="AF425" s="193">
        <v>5</v>
      </c>
      <c r="AG425" s="191">
        <v>142</v>
      </c>
      <c r="AH425" s="191">
        <v>0</v>
      </c>
      <c r="AI425" s="191">
        <v>4</v>
      </c>
      <c r="AJ425" s="191">
        <v>2</v>
      </c>
      <c r="AK425" s="191">
        <v>0</v>
      </c>
      <c r="AL425" s="191">
        <v>0</v>
      </c>
      <c r="AM425" s="191">
        <v>0</v>
      </c>
      <c r="AN425" s="191">
        <v>0</v>
      </c>
      <c r="AO425" s="191">
        <v>1</v>
      </c>
      <c r="AP425" s="191">
        <v>0</v>
      </c>
      <c r="AQ425" s="192">
        <v>1</v>
      </c>
      <c r="AR425" s="11"/>
    </row>
    <row r="426" spans="1:44" x14ac:dyDescent="0.25">
      <c r="A426" s="240">
        <v>3</v>
      </c>
      <c r="B426" s="311">
        <v>0.76041700000000001</v>
      </c>
      <c r="C426" s="190">
        <v>95</v>
      </c>
      <c r="D426" s="331">
        <v>4</v>
      </c>
      <c r="E426" s="193">
        <v>84</v>
      </c>
      <c r="F426" s="193">
        <v>1</v>
      </c>
      <c r="G426" s="193">
        <v>4</v>
      </c>
      <c r="H426" s="193">
        <v>1</v>
      </c>
      <c r="I426" s="193">
        <v>0</v>
      </c>
      <c r="J426" s="193">
        <v>0</v>
      </c>
      <c r="K426" s="193">
        <v>0</v>
      </c>
      <c r="L426" s="193">
        <v>0</v>
      </c>
      <c r="M426" s="193">
        <v>1</v>
      </c>
      <c r="N426" s="193">
        <v>0</v>
      </c>
      <c r="O426" s="332">
        <v>0</v>
      </c>
      <c r="P426" s="180"/>
      <c r="Q426" s="190">
        <v>55</v>
      </c>
      <c r="R426" s="331">
        <v>1</v>
      </c>
      <c r="S426" s="193">
        <v>50</v>
      </c>
      <c r="T426" s="193">
        <v>0</v>
      </c>
      <c r="U426" s="193">
        <v>3</v>
      </c>
      <c r="V426" s="193">
        <v>1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150</v>
      </c>
      <c r="AF426" s="191">
        <v>5</v>
      </c>
      <c r="AG426" s="191">
        <v>134</v>
      </c>
      <c r="AH426" s="191">
        <v>1</v>
      </c>
      <c r="AI426" s="191">
        <v>7</v>
      </c>
      <c r="AJ426" s="191">
        <v>2</v>
      </c>
      <c r="AK426" s="191">
        <v>0</v>
      </c>
      <c r="AL426" s="191">
        <v>0</v>
      </c>
      <c r="AM426" s="191">
        <v>0</v>
      </c>
      <c r="AN426" s="191">
        <v>0</v>
      </c>
      <c r="AO426" s="191">
        <v>1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90</v>
      </c>
      <c r="D427" s="331">
        <v>5</v>
      </c>
      <c r="E427" s="193">
        <v>78</v>
      </c>
      <c r="F427" s="193">
        <v>0</v>
      </c>
      <c r="G427" s="193">
        <v>2</v>
      </c>
      <c r="H427" s="193">
        <v>1</v>
      </c>
      <c r="I427" s="193">
        <v>2</v>
      </c>
      <c r="J427" s="193">
        <v>0</v>
      </c>
      <c r="K427" s="193">
        <v>1</v>
      </c>
      <c r="L427" s="193">
        <v>0</v>
      </c>
      <c r="M427" s="193">
        <v>1</v>
      </c>
      <c r="N427" s="193">
        <v>0</v>
      </c>
      <c r="O427" s="332">
        <v>0</v>
      </c>
      <c r="P427" s="180"/>
      <c r="Q427" s="190">
        <v>55</v>
      </c>
      <c r="R427" s="331">
        <v>6</v>
      </c>
      <c r="S427" s="193">
        <v>46</v>
      </c>
      <c r="T427" s="193">
        <v>0</v>
      </c>
      <c r="U427" s="193">
        <v>1</v>
      </c>
      <c r="V427" s="193">
        <v>0</v>
      </c>
      <c r="W427" s="193">
        <v>0</v>
      </c>
      <c r="X427" s="193">
        <v>0</v>
      </c>
      <c r="Y427" s="193">
        <v>0</v>
      </c>
      <c r="Z427" s="193">
        <v>1</v>
      </c>
      <c r="AA427" s="193">
        <v>1</v>
      </c>
      <c r="AB427" s="193">
        <v>0</v>
      </c>
      <c r="AC427" s="332">
        <v>0</v>
      </c>
      <c r="AD427" s="180"/>
      <c r="AE427" s="190">
        <v>145</v>
      </c>
      <c r="AF427" s="191">
        <v>11</v>
      </c>
      <c r="AG427" s="191">
        <v>124</v>
      </c>
      <c r="AH427" s="191">
        <v>0</v>
      </c>
      <c r="AI427" s="191">
        <v>3</v>
      </c>
      <c r="AJ427" s="191">
        <v>1</v>
      </c>
      <c r="AK427" s="191">
        <v>2</v>
      </c>
      <c r="AL427" s="191">
        <v>0</v>
      </c>
      <c r="AM427" s="191">
        <v>1</v>
      </c>
      <c r="AN427" s="191">
        <v>1</v>
      </c>
      <c r="AO427" s="191">
        <v>2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77</v>
      </c>
      <c r="D428" s="331">
        <v>4</v>
      </c>
      <c r="E428" s="193">
        <v>67</v>
      </c>
      <c r="F428" s="193">
        <v>2</v>
      </c>
      <c r="G428" s="193">
        <v>2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2</v>
      </c>
      <c r="N428" s="193">
        <v>0</v>
      </c>
      <c r="O428" s="332">
        <v>0</v>
      </c>
      <c r="P428" s="180"/>
      <c r="Q428" s="190">
        <v>56</v>
      </c>
      <c r="R428" s="331">
        <v>6</v>
      </c>
      <c r="S428" s="193">
        <v>48</v>
      </c>
      <c r="T428" s="193">
        <v>0</v>
      </c>
      <c r="U428" s="193">
        <v>2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133</v>
      </c>
      <c r="AF428" s="191">
        <v>10</v>
      </c>
      <c r="AG428" s="191">
        <v>115</v>
      </c>
      <c r="AH428" s="191">
        <v>2</v>
      </c>
      <c r="AI428" s="191">
        <v>4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2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55</v>
      </c>
      <c r="D429" s="331">
        <v>0</v>
      </c>
      <c r="E429" s="193">
        <v>54</v>
      </c>
      <c r="F429" s="193">
        <v>0</v>
      </c>
      <c r="G429" s="193">
        <v>1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64</v>
      </c>
      <c r="R429" s="331">
        <v>3</v>
      </c>
      <c r="S429" s="193">
        <v>58</v>
      </c>
      <c r="T429" s="193">
        <v>0</v>
      </c>
      <c r="U429" s="193">
        <v>2</v>
      </c>
      <c r="V429" s="193">
        <v>1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119</v>
      </c>
      <c r="AF429" s="191">
        <v>3</v>
      </c>
      <c r="AG429" s="191">
        <v>112</v>
      </c>
      <c r="AH429" s="191">
        <v>0</v>
      </c>
      <c r="AI429" s="191">
        <v>3</v>
      </c>
      <c r="AJ429" s="191">
        <v>1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54</v>
      </c>
      <c r="D430" s="331">
        <v>0</v>
      </c>
      <c r="E430" s="193">
        <v>50</v>
      </c>
      <c r="F430" s="193">
        <v>0</v>
      </c>
      <c r="G430" s="193">
        <v>2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2</v>
      </c>
      <c r="N430" s="193">
        <v>0</v>
      </c>
      <c r="O430" s="332">
        <v>0</v>
      </c>
      <c r="P430" s="180"/>
      <c r="Q430" s="190">
        <v>52</v>
      </c>
      <c r="R430" s="331">
        <v>3</v>
      </c>
      <c r="S430" s="193">
        <v>40</v>
      </c>
      <c r="T430" s="193">
        <v>1</v>
      </c>
      <c r="U430" s="193">
        <v>4</v>
      </c>
      <c r="V430" s="193">
        <v>0</v>
      </c>
      <c r="W430" s="193">
        <v>0</v>
      </c>
      <c r="X430" s="193">
        <v>0</v>
      </c>
      <c r="Y430" s="193">
        <v>0</v>
      </c>
      <c r="Z430" s="193">
        <v>1</v>
      </c>
      <c r="AA430" s="193">
        <v>3</v>
      </c>
      <c r="AB430" s="193">
        <v>0</v>
      </c>
      <c r="AC430" s="332">
        <v>0</v>
      </c>
      <c r="AD430" s="180"/>
      <c r="AE430" s="190">
        <v>106</v>
      </c>
      <c r="AF430" s="191">
        <v>3</v>
      </c>
      <c r="AG430" s="191">
        <v>90</v>
      </c>
      <c r="AH430" s="191">
        <v>1</v>
      </c>
      <c r="AI430" s="191">
        <v>6</v>
      </c>
      <c r="AJ430" s="191">
        <v>0</v>
      </c>
      <c r="AK430" s="191">
        <v>0</v>
      </c>
      <c r="AL430" s="191">
        <v>0</v>
      </c>
      <c r="AM430" s="191">
        <v>0</v>
      </c>
      <c r="AN430" s="191">
        <v>1</v>
      </c>
      <c r="AO430" s="191">
        <v>5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52</v>
      </c>
      <c r="D431" s="331">
        <v>2</v>
      </c>
      <c r="E431" s="193">
        <v>46</v>
      </c>
      <c r="F431" s="193">
        <v>1</v>
      </c>
      <c r="G431" s="193">
        <v>1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2</v>
      </c>
      <c r="N431" s="193">
        <v>0</v>
      </c>
      <c r="O431" s="332">
        <v>0</v>
      </c>
      <c r="P431" s="180"/>
      <c r="Q431" s="190">
        <v>39</v>
      </c>
      <c r="R431" s="331">
        <v>1</v>
      </c>
      <c r="S431" s="193">
        <v>31</v>
      </c>
      <c r="T431" s="193">
        <v>0</v>
      </c>
      <c r="U431" s="193">
        <v>5</v>
      </c>
      <c r="V431" s="193">
        <v>0</v>
      </c>
      <c r="W431" s="193">
        <v>2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91</v>
      </c>
      <c r="AF431" s="191">
        <v>3</v>
      </c>
      <c r="AG431" s="191">
        <v>77</v>
      </c>
      <c r="AH431" s="191">
        <v>1</v>
      </c>
      <c r="AI431" s="191">
        <v>6</v>
      </c>
      <c r="AJ431" s="191">
        <v>0</v>
      </c>
      <c r="AK431" s="191">
        <v>2</v>
      </c>
      <c r="AL431" s="191">
        <v>0</v>
      </c>
      <c r="AM431" s="191">
        <v>0</v>
      </c>
      <c r="AN431" s="191">
        <v>0</v>
      </c>
      <c r="AO431" s="191">
        <v>2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47</v>
      </c>
      <c r="D432" s="331">
        <v>0</v>
      </c>
      <c r="E432" s="193">
        <v>46</v>
      </c>
      <c r="F432" s="193">
        <v>0</v>
      </c>
      <c r="G432" s="193">
        <v>1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38</v>
      </c>
      <c r="R432" s="331">
        <v>0</v>
      </c>
      <c r="S432" s="193">
        <v>35</v>
      </c>
      <c r="T432" s="193">
        <v>0</v>
      </c>
      <c r="U432" s="193">
        <v>1</v>
      </c>
      <c r="V432" s="193">
        <v>0</v>
      </c>
      <c r="W432" s="193">
        <v>0</v>
      </c>
      <c r="X432" s="193">
        <v>1</v>
      </c>
      <c r="Y432" s="193">
        <v>0</v>
      </c>
      <c r="Z432" s="193">
        <v>1</v>
      </c>
      <c r="AA432" s="193">
        <v>0</v>
      </c>
      <c r="AB432" s="193">
        <v>0</v>
      </c>
      <c r="AC432" s="332">
        <v>0</v>
      </c>
      <c r="AD432" s="180"/>
      <c r="AE432" s="190">
        <v>85</v>
      </c>
      <c r="AF432" s="191">
        <v>0</v>
      </c>
      <c r="AG432" s="191">
        <v>81</v>
      </c>
      <c r="AH432" s="191">
        <v>0</v>
      </c>
      <c r="AI432" s="191">
        <v>2</v>
      </c>
      <c r="AJ432" s="191">
        <v>0</v>
      </c>
      <c r="AK432" s="191">
        <v>0</v>
      </c>
      <c r="AL432" s="191">
        <v>1</v>
      </c>
      <c r="AM432" s="191">
        <v>0</v>
      </c>
      <c r="AN432" s="191">
        <v>1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39</v>
      </c>
      <c r="D433" s="331">
        <v>1</v>
      </c>
      <c r="E433" s="193">
        <v>35</v>
      </c>
      <c r="F433" s="193">
        <v>0</v>
      </c>
      <c r="G433" s="193">
        <v>2</v>
      </c>
      <c r="H433" s="193">
        <v>1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36</v>
      </c>
      <c r="R433" s="331">
        <v>2</v>
      </c>
      <c r="S433" s="193">
        <v>32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2</v>
      </c>
      <c r="AB433" s="193">
        <v>0</v>
      </c>
      <c r="AC433" s="332">
        <v>0</v>
      </c>
      <c r="AD433" s="180"/>
      <c r="AE433" s="190">
        <v>75</v>
      </c>
      <c r="AF433" s="191">
        <v>3</v>
      </c>
      <c r="AG433" s="191">
        <v>67</v>
      </c>
      <c r="AH433" s="191">
        <v>0</v>
      </c>
      <c r="AI433" s="191">
        <v>2</v>
      </c>
      <c r="AJ433" s="191">
        <v>1</v>
      </c>
      <c r="AK433" s="191">
        <v>0</v>
      </c>
      <c r="AL433" s="191">
        <v>0</v>
      </c>
      <c r="AM433" s="191">
        <v>0</v>
      </c>
      <c r="AN433" s="191">
        <v>0</v>
      </c>
      <c r="AO433" s="191">
        <v>2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42</v>
      </c>
      <c r="D434" s="331">
        <v>0</v>
      </c>
      <c r="E434" s="193">
        <v>39</v>
      </c>
      <c r="F434" s="193">
        <v>0</v>
      </c>
      <c r="G434" s="193">
        <v>2</v>
      </c>
      <c r="H434" s="193">
        <v>0</v>
      </c>
      <c r="I434" s="193">
        <v>0</v>
      </c>
      <c r="J434" s="193">
        <v>0</v>
      </c>
      <c r="K434" s="193">
        <v>0</v>
      </c>
      <c r="L434" s="193">
        <v>1</v>
      </c>
      <c r="M434" s="193">
        <v>0</v>
      </c>
      <c r="N434" s="193">
        <v>0</v>
      </c>
      <c r="O434" s="332">
        <v>0</v>
      </c>
      <c r="P434" s="180"/>
      <c r="Q434" s="190">
        <v>41</v>
      </c>
      <c r="R434" s="331">
        <v>0</v>
      </c>
      <c r="S434" s="193">
        <v>36</v>
      </c>
      <c r="T434" s="193">
        <v>0</v>
      </c>
      <c r="U434" s="193">
        <v>3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2</v>
      </c>
      <c r="AB434" s="193">
        <v>0</v>
      </c>
      <c r="AC434" s="332">
        <v>0</v>
      </c>
      <c r="AD434" s="180"/>
      <c r="AE434" s="190">
        <v>83</v>
      </c>
      <c r="AF434" s="191">
        <v>0</v>
      </c>
      <c r="AG434" s="191">
        <v>75</v>
      </c>
      <c r="AH434" s="191">
        <v>0</v>
      </c>
      <c r="AI434" s="191">
        <v>5</v>
      </c>
      <c r="AJ434" s="191">
        <v>0</v>
      </c>
      <c r="AK434" s="191">
        <v>0</v>
      </c>
      <c r="AL434" s="191">
        <v>0</v>
      </c>
      <c r="AM434" s="191">
        <v>0</v>
      </c>
      <c r="AN434" s="191">
        <v>1</v>
      </c>
      <c r="AO434" s="191">
        <v>2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50</v>
      </c>
      <c r="D435" s="331">
        <v>0</v>
      </c>
      <c r="E435" s="193">
        <v>47</v>
      </c>
      <c r="F435" s="193">
        <v>0</v>
      </c>
      <c r="G435" s="193">
        <v>2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1</v>
      </c>
      <c r="N435" s="193">
        <v>0</v>
      </c>
      <c r="O435" s="332">
        <v>0</v>
      </c>
      <c r="P435" s="180"/>
      <c r="Q435" s="190">
        <v>27</v>
      </c>
      <c r="R435" s="331">
        <v>0</v>
      </c>
      <c r="S435" s="193">
        <v>23</v>
      </c>
      <c r="T435" s="193">
        <v>0</v>
      </c>
      <c r="U435" s="193">
        <v>3</v>
      </c>
      <c r="V435" s="193">
        <v>0</v>
      </c>
      <c r="W435" s="193">
        <v>0</v>
      </c>
      <c r="X435" s="193">
        <v>0</v>
      </c>
      <c r="Y435" s="193">
        <v>0</v>
      </c>
      <c r="Z435" s="193">
        <v>1</v>
      </c>
      <c r="AA435" s="193">
        <v>0</v>
      </c>
      <c r="AB435" s="193">
        <v>0</v>
      </c>
      <c r="AC435" s="332">
        <v>0</v>
      </c>
      <c r="AD435" s="180"/>
      <c r="AE435" s="190">
        <v>77</v>
      </c>
      <c r="AF435" s="191">
        <v>0</v>
      </c>
      <c r="AG435" s="191">
        <v>70</v>
      </c>
      <c r="AH435" s="191">
        <v>0</v>
      </c>
      <c r="AI435" s="191">
        <v>5</v>
      </c>
      <c r="AJ435" s="191">
        <v>0</v>
      </c>
      <c r="AK435" s="191">
        <v>0</v>
      </c>
      <c r="AL435" s="191">
        <v>0</v>
      </c>
      <c r="AM435" s="191">
        <v>0</v>
      </c>
      <c r="AN435" s="191">
        <v>1</v>
      </c>
      <c r="AO435" s="191">
        <v>1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38</v>
      </c>
      <c r="D436" s="331">
        <v>1</v>
      </c>
      <c r="E436" s="193">
        <v>36</v>
      </c>
      <c r="F436" s="193">
        <v>0</v>
      </c>
      <c r="G436" s="193">
        <v>0</v>
      </c>
      <c r="H436" s="193">
        <v>1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25</v>
      </c>
      <c r="R436" s="331">
        <v>0</v>
      </c>
      <c r="S436" s="193">
        <v>24</v>
      </c>
      <c r="T436" s="193">
        <v>0</v>
      </c>
      <c r="U436" s="193">
        <v>1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63</v>
      </c>
      <c r="AF436" s="191">
        <v>1</v>
      </c>
      <c r="AG436" s="191">
        <v>60</v>
      </c>
      <c r="AH436" s="191">
        <v>0</v>
      </c>
      <c r="AI436" s="191">
        <v>1</v>
      </c>
      <c r="AJ436" s="191">
        <v>1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36</v>
      </c>
      <c r="D437" s="331">
        <v>0</v>
      </c>
      <c r="E437" s="193">
        <v>35</v>
      </c>
      <c r="F437" s="193">
        <v>0</v>
      </c>
      <c r="G437" s="193">
        <v>1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24</v>
      </c>
      <c r="R437" s="331">
        <v>1</v>
      </c>
      <c r="S437" s="193">
        <v>18</v>
      </c>
      <c r="T437" s="193">
        <v>1</v>
      </c>
      <c r="U437" s="193">
        <v>1</v>
      </c>
      <c r="V437" s="193">
        <v>0</v>
      </c>
      <c r="W437" s="193">
        <v>1</v>
      </c>
      <c r="X437" s="193">
        <v>0</v>
      </c>
      <c r="Y437" s="193">
        <v>0</v>
      </c>
      <c r="Z437" s="193">
        <v>2</v>
      </c>
      <c r="AA437" s="193">
        <v>0</v>
      </c>
      <c r="AB437" s="193">
        <v>0</v>
      </c>
      <c r="AC437" s="332">
        <v>0</v>
      </c>
      <c r="AD437" s="180"/>
      <c r="AE437" s="190">
        <v>60</v>
      </c>
      <c r="AF437" s="191">
        <v>1</v>
      </c>
      <c r="AG437" s="191">
        <v>53</v>
      </c>
      <c r="AH437" s="191">
        <v>1</v>
      </c>
      <c r="AI437" s="191">
        <v>2</v>
      </c>
      <c r="AJ437" s="191">
        <v>0</v>
      </c>
      <c r="AK437" s="191">
        <v>1</v>
      </c>
      <c r="AL437" s="191">
        <v>0</v>
      </c>
      <c r="AM437" s="191">
        <v>0</v>
      </c>
      <c r="AN437" s="191">
        <v>2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22</v>
      </c>
      <c r="D438" s="331">
        <v>0</v>
      </c>
      <c r="E438" s="193">
        <v>21</v>
      </c>
      <c r="F438" s="193">
        <v>0</v>
      </c>
      <c r="G438" s="193">
        <v>0</v>
      </c>
      <c r="H438" s="193">
        <v>1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26</v>
      </c>
      <c r="R438" s="331">
        <v>0</v>
      </c>
      <c r="S438" s="193">
        <v>25</v>
      </c>
      <c r="T438" s="193">
        <v>0</v>
      </c>
      <c r="U438" s="193">
        <v>1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48</v>
      </c>
      <c r="AF438" s="191">
        <v>0</v>
      </c>
      <c r="AG438" s="191">
        <v>46</v>
      </c>
      <c r="AH438" s="191">
        <v>0</v>
      </c>
      <c r="AI438" s="191">
        <v>1</v>
      </c>
      <c r="AJ438" s="191">
        <v>1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22</v>
      </c>
      <c r="D439" s="331">
        <v>1</v>
      </c>
      <c r="E439" s="193">
        <v>19</v>
      </c>
      <c r="F439" s="193">
        <v>0</v>
      </c>
      <c r="G439" s="193">
        <v>2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18</v>
      </c>
      <c r="R439" s="331">
        <v>1</v>
      </c>
      <c r="S439" s="193">
        <v>15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1</v>
      </c>
      <c r="AA439" s="193">
        <v>1</v>
      </c>
      <c r="AB439" s="193">
        <v>0</v>
      </c>
      <c r="AC439" s="332">
        <v>0</v>
      </c>
      <c r="AD439" s="180"/>
      <c r="AE439" s="190">
        <v>40</v>
      </c>
      <c r="AF439" s="191">
        <v>2</v>
      </c>
      <c r="AG439" s="191">
        <v>34</v>
      </c>
      <c r="AH439" s="191">
        <v>0</v>
      </c>
      <c r="AI439" s="191">
        <v>2</v>
      </c>
      <c r="AJ439" s="191">
        <v>0</v>
      </c>
      <c r="AK439" s="191">
        <v>0</v>
      </c>
      <c r="AL439" s="191">
        <v>0</v>
      </c>
      <c r="AM439" s="191">
        <v>0</v>
      </c>
      <c r="AN439" s="191">
        <v>1</v>
      </c>
      <c r="AO439" s="191">
        <v>1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20</v>
      </c>
      <c r="D440" s="331">
        <v>0</v>
      </c>
      <c r="E440" s="193">
        <v>18</v>
      </c>
      <c r="F440" s="193">
        <v>0</v>
      </c>
      <c r="G440" s="193">
        <v>1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1</v>
      </c>
      <c r="N440" s="193">
        <v>0</v>
      </c>
      <c r="O440" s="332">
        <v>0</v>
      </c>
      <c r="P440" s="180"/>
      <c r="Q440" s="190">
        <v>18</v>
      </c>
      <c r="R440" s="331">
        <v>0</v>
      </c>
      <c r="S440" s="193">
        <v>18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38</v>
      </c>
      <c r="AF440" s="191">
        <v>0</v>
      </c>
      <c r="AG440" s="191">
        <v>36</v>
      </c>
      <c r="AH440" s="191">
        <v>0</v>
      </c>
      <c r="AI440" s="191">
        <v>1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1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34</v>
      </c>
      <c r="D441" s="331">
        <v>0</v>
      </c>
      <c r="E441" s="193">
        <v>30</v>
      </c>
      <c r="F441" s="193">
        <v>0</v>
      </c>
      <c r="G441" s="193">
        <v>1</v>
      </c>
      <c r="H441" s="193">
        <v>0</v>
      </c>
      <c r="I441" s="193">
        <v>0</v>
      </c>
      <c r="J441" s="193">
        <v>0</v>
      </c>
      <c r="K441" s="193">
        <v>1</v>
      </c>
      <c r="L441" s="193">
        <v>0</v>
      </c>
      <c r="M441" s="193">
        <v>2</v>
      </c>
      <c r="N441" s="193">
        <v>0</v>
      </c>
      <c r="O441" s="332">
        <v>0</v>
      </c>
      <c r="P441" s="180"/>
      <c r="Q441" s="190">
        <v>14</v>
      </c>
      <c r="R441" s="331">
        <v>0</v>
      </c>
      <c r="S441" s="193">
        <v>12</v>
      </c>
      <c r="T441" s="193">
        <v>0</v>
      </c>
      <c r="U441" s="193">
        <v>2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48</v>
      </c>
      <c r="AF441" s="191">
        <v>0</v>
      </c>
      <c r="AG441" s="191">
        <v>42</v>
      </c>
      <c r="AH441" s="191">
        <v>0</v>
      </c>
      <c r="AI441" s="191">
        <v>3</v>
      </c>
      <c r="AJ441" s="191">
        <v>0</v>
      </c>
      <c r="AK441" s="191">
        <v>0</v>
      </c>
      <c r="AL441" s="191">
        <v>0</v>
      </c>
      <c r="AM441" s="191">
        <v>1</v>
      </c>
      <c r="AN441" s="191">
        <v>0</v>
      </c>
      <c r="AO441" s="191">
        <v>2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16</v>
      </c>
      <c r="D442" s="331">
        <v>0</v>
      </c>
      <c r="E442" s="193">
        <v>15</v>
      </c>
      <c r="F442" s="193">
        <v>0</v>
      </c>
      <c r="G442" s="193">
        <v>1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26</v>
      </c>
      <c r="R442" s="331">
        <v>0</v>
      </c>
      <c r="S442" s="193">
        <v>22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3</v>
      </c>
      <c r="AA442" s="193">
        <v>1</v>
      </c>
      <c r="AB442" s="193">
        <v>0</v>
      </c>
      <c r="AC442" s="332">
        <v>0</v>
      </c>
      <c r="AD442" s="180"/>
      <c r="AE442" s="190">
        <v>42</v>
      </c>
      <c r="AF442" s="191">
        <v>0</v>
      </c>
      <c r="AG442" s="191">
        <v>37</v>
      </c>
      <c r="AH442" s="191">
        <v>0</v>
      </c>
      <c r="AI442" s="191">
        <v>1</v>
      </c>
      <c r="AJ442" s="191">
        <v>0</v>
      </c>
      <c r="AK442" s="191">
        <v>0</v>
      </c>
      <c r="AL442" s="191">
        <v>0</v>
      </c>
      <c r="AM442" s="191">
        <v>0</v>
      </c>
      <c r="AN442" s="191">
        <v>3</v>
      </c>
      <c r="AO442" s="191">
        <v>1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13</v>
      </c>
      <c r="D443" s="331">
        <v>0</v>
      </c>
      <c r="E443" s="193">
        <v>10</v>
      </c>
      <c r="F443" s="193">
        <v>0</v>
      </c>
      <c r="G443" s="193">
        <v>0</v>
      </c>
      <c r="H443" s="193">
        <v>0</v>
      </c>
      <c r="I443" s="193">
        <v>1</v>
      </c>
      <c r="J443" s="193">
        <v>0</v>
      </c>
      <c r="K443" s="193">
        <v>0</v>
      </c>
      <c r="L443" s="193">
        <v>0</v>
      </c>
      <c r="M443" s="193">
        <v>2</v>
      </c>
      <c r="N443" s="193">
        <v>0</v>
      </c>
      <c r="O443" s="332">
        <v>0</v>
      </c>
      <c r="P443" s="180"/>
      <c r="Q443" s="190">
        <v>11</v>
      </c>
      <c r="R443" s="331">
        <v>1</v>
      </c>
      <c r="S443" s="193">
        <v>9</v>
      </c>
      <c r="T443" s="193">
        <v>0</v>
      </c>
      <c r="U443" s="193">
        <v>0</v>
      </c>
      <c r="V443" s="193">
        <v>1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24</v>
      </c>
      <c r="AF443" s="191">
        <v>1</v>
      </c>
      <c r="AG443" s="191">
        <v>19</v>
      </c>
      <c r="AH443" s="191">
        <v>0</v>
      </c>
      <c r="AI443" s="191">
        <v>0</v>
      </c>
      <c r="AJ443" s="191">
        <v>1</v>
      </c>
      <c r="AK443" s="191">
        <v>1</v>
      </c>
      <c r="AL443" s="191">
        <v>0</v>
      </c>
      <c r="AM443" s="191">
        <v>0</v>
      </c>
      <c r="AN443" s="191">
        <v>0</v>
      </c>
      <c r="AO443" s="191">
        <v>2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6</v>
      </c>
      <c r="D444" s="331">
        <v>0</v>
      </c>
      <c r="E444" s="193">
        <v>5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1</v>
      </c>
      <c r="M444" s="193">
        <v>0</v>
      </c>
      <c r="N444" s="193">
        <v>0</v>
      </c>
      <c r="O444" s="332">
        <v>0</v>
      </c>
      <c r="P444" s="180"/>
      <c r="Q444" s="190">
        <v>6</v>
      </c>
      <c r="R444" s="331">
        <v>0</v>
      </c>
      <c r="S444" s="193">
        <v>4</v>
      </c>
      <c r="T444" s="193">
        <v>0</v>
      </c>
      <c r="U444" s="193">
        <v>2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12</v>
      </c>
      <c r="AF444" s="191">
        <v>0</v>
      </c>
      <c r="AG444" s="191">
        <v>9</v>
      </c>
      <c r="AH444" s="191">
        <v>0</v>
      </c>
      <c r="AI444" s="191">
        <v>2</v>
      </c>
      <c r="AJ444" s="191">
        <v>0</v>
      </c>
      <c r="AK444" s="191">
        <v>0</v>
      </c>
      <c r="AL444" s="191">
        <v>0</v>
      </c>
      <c r="AM444" s="191">
        <v>0</v>
      </c>
      <c r="AN444" s="191">
        <v>1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18</v>
      </c>
      <c r="D445" s="331">
        <v>0</v>
      </c>
      <c r="E445" s="193">
        <v>17</v>
      </c>
      <c r="F445" s="193">
        <v>0</v>
      </c>
      <c r="G445" s="193">
        <v>1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5</v>
      </c>
      <c r="R445" s="331">
        <v>0</v>
      </c>
      <c r="S445" s="193">
        <v>4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1</v>
      </c>
      <c r="AA445" s="193">
        <v>0</v>
      </c>
      <c r="AB445" s="193">
        <v>0</v>
      </c>
      <c r="AC445" s="332">
        <v>0</v>
      </c>
      <c r="AD445" s="180"/>
      <c r="AE445" s="190">
        <v>23</v>
      </c>
      <c r="AF445" s="191">
        <v>0</v>
      </c>
      <c r="AG445" s="191">
        <v>21</v>
      </c>
      <c r="AH445" s="191">
        <v>0</v>
      </c>
      <c r="AI445" s="191">
        <v>1</v>
      </c>
      <c r="AJ445" s="191">
        <v>0</v>
      </c>
      <c r="AK445" s="191">
        <v>0</v>
      </c>
      <c r="AL445" s="191">
        <v>0</v>
      </c>
      <c r="AM445" s="191">
        <v>0</v>
      </c>
      <c r="AN445" s="191">
        <v>1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16</v>
      </c>
      <c r="D446" s="331">
        <v>0</v>
      </c>
      <c r="E446" s="193">
        <v>15</v>
      </c>
      <c r="F446" s="193">
        <v>0</v>
      </c>
      <c r="G446" s="193">
        <v>0</v>
      </c>
      <c r="H446" s="193">
        <v>1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8</v>
      </c>
      <c r="R446" s="331">
        <v>0</v>
      </c>
      <c r="S446" s="193">
        <v>7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1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24</v>
      </c>
      <c r="AF446" s="191">
        <v>0</v>
      </c>
      <c r="AG446" s="191">
        <v>22</v>
      </c>
      <c r="AH446" s="191">
        <v>0</v>
      </c>
      <c r="AI446" s="191">
        <v>0</v>
      </c>
      <c r="AJ446" s="191">
        <v>1</v>
      </c>
      <c r="AK446" s="191">
        <v>0</v>
      </c>
      <c r="AL446" s="191">
        <v>0</v>
      </c>
      <c r="AM446" s="191">
        <v>1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10</v>
      </c>
      <c r="D447" s="331">
        <v>0</v>
      </c>
      <c r="E447" s="193">
        <v>9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1</v>
      </c>
      <c r="M447" s="193">
        <v>0</v>
      </c>
      <c r="N447" s="193">
        <v>0</v>
      </c>
      <c r="O447" s="332">
        <v>0</v>
      </c>
      <c r="P447" s="180"/>
      <c r="Q447" s="190">
        <v>7</v>
      </c>
      <c r="R447" s="331">
        <v>0</v>
      </c>
      <c r="S447" s="193">
        <v>6</v>
      </c>
      <c r="T447" s="193">
        <v>0</v>
      </c>
      <c r="U447" s="193">
        <v>0</v>
      </c>
      <c r="V447" s="193">
        <v>0</v>
      </c>
      <c r="W447" s="193">
        <v>1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17</v>
      </c>
      <c r="AF447" s="191">
        <v>0</v>
      </c>
      <c r="AG447" s="191">
        <v>15</v>
      </c>
      <c r="AH447" s="191">
        <v>0</v>
      </c>
      <c r="AI447" s="191">
        <v>0</v>
      </c>
      <c r="AJ447" s="191">
        <v>0</v>
      </c>
      <c r="AK447" s="191">
        <v>1</v>
      </c>
      <c r="AL447" s="191">
        <v>0</v>
      </c>
      <c r="AM447" s="191">
        <v>0</v>
      </c>
      <c r="AN447" s="191">
        <v>1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11</v>
      </c>
      <c r="D448" s="333">
        <v>0</v>
      </c>
      <c r="E448" s="334">
        <v>10</v>
      </c>
      <c r="F448" s="334">
        <v>0</v>
      </c>
      <c r="G448" s="334">
        <v>1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5</v>
      </c>
      <c r="R448" s="333">
        <v>0</v>
      </c>
      <c r="S448" s="334">
        <v>4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1</v>
      </c>
      <c r="AA448" s="334">
        <v>0</v>
      </c>
      <c r="AB448" s="334">
        <v>0</v>
      </c>
      <c r="AC448" s="335">
        <v>0</v>
      </c>
      <c r="AD448" s="180"/>
      <c r="AE448" s="194">
        <v>16</v>
      </c>
      <c r="AF448" s="195">
        <v>0</v>
      </c>
      <c r="AG448" s="195">
        <v>14</v>
      </c>
      <c r="AH448" s="195">
        <v>0</v>
      </c>
      <c r="AI448" s="195">
        <v>1</v>
      </c>
      <c r="AJ448" s="195">
        <v>0</v>
      </c>
      <c r="AK448" s="195">
        <v>0</v>
      </c>
      <c r="AL448" s="195">
        <v>0</v>
      </c>
      <c r="AM448" s="195">
        <v>0</v>
      </c>
      <c r="AN448" s="195">
        <v>1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4586</v>
      </c>
      <c r="D449" s="424">
        <v>99</v>
      </c>
      <c r="E449" s="424">
        <v>3932</v>
      </c>
      <c r="F449" s="424">
        <v>23</v>
      </c>
      <c r="G449" s="424">
        <v>352</v>
      </c>
      <c r="H449" s="424">
        <v>55</v>
      </c>
      <c r="I449" s="424">
        <v>19</v>
      </c>
      <c r="J449" s="424">
        <v>3</v>
      </c>
      <c r="K449" s="424">
        <v>8</v>
      </c>
      <c r="L449" s="424">
        <v>38</v>
      </c>
      <c r="M449" s="424">
        <v>53</v>
      </c>
      <c r="N449" s="424">
        <v>4</v>
      </c>
      <c r="O449" s="425">
        <v>0</v>
      </c>
      <c r="P449" s="185"/>
      <c r="Q449" s="426">
        <v>3071</v>
      </c>
      <c r="R449" s="424">
        <v>140</v>
      </c>
      <c r="S449" s="424">
        <v>2505</v>
      </c>
      <c r="T449" s="424">
        <v>20</v>
      </c>
      <c r="U449" s="424">
        <v>258</v>
      </c>
      <c r="V449" s="424">
        <v>41</v>
      </c>
      <c r="W449" s="424">
        <v>27</v>
      </c>
      <c r="X449" s="424">
        <v>1</v>
      </c>
      <c r="Y449" s="424">
        <v>10</v>
      </c>
      <c r="Z449" s="424">
        <v>26</v>
      </c>
      <c r="AA449" s="424">
        <v>39</v>
      </c>
      <c r="AB449" s="424">
        <v>3</v>
      </c>
      <c r="AC449" s="425">
        <v>1</v>
      </c>
      <c r="AD449" s="185"/>
      <c r="AE449" s="426">
        <v>7657</v>
      </c>
      <c r="AF449" s="424">
        <v>239</v>
      </c>
      <c r="AG449" s="424">
        <v>6437</v>
      </c>
      <c r="AH449" s="424">
        <v>43</v>
      </c>
      <c r="AI449" s="424">
        <v>610</v>
      </c>
      <c r="AJ449" s="424">
        <v>96</v>
      </c>
      <c r="AK449" s="424">
        <v>46</v>
      </c>
      <c r="AL449" s="424">
        <v>4</v>
      </c>
      <c r="AM449" s="424">
        <v>18</v>
      </c>
      <c r="AN449" s="424">
        <v>64</v>
      </c>
      <c r="AO449" s="424">
        <v>92</v>
      </c>
      <c r="AP449" s="424">
        <v>7</v>
      </c>
      <c r="AQ449" s="425">
        <v>1</v>
      </c>
      <c r="AR449" s="11"/>
    </row>
    <row r="450" spans="1:44" x14ac:dyDescent="0.25">
      <c r="A450" s="240">
        <v>3</v>
      </c>
      <c r="B450" s="427" t="s">
        <v>36</v>
      </c>
      <c r="C450" s="428">
        <v>5236</v>
      </c>
      <c r="D450" s="429">
        <v>106</v>
      </c>
      <c r="E450" s="429">
        <v>4513</v>
      </c>
      <c r="F450" s="429">
        <v>24</v>
      </c>
      <c r="G450" s="429">
        <v>386</v>
      </c>
      <c r="H450" s="429">
        <v>67</v>
      </c>
      <c r="I450" s="429">
        <v>21</v>
      </c>
      <c r="J450" s="429">
        <v>3</v>
      </c>
      <c r="K450" s="429">
        <v>8</v>
      </c>
      <c r="L450" s="429">
        <v>41</v>
      </c>
      <c r="M450" s="429">
        <v>63</v>
      </c>
      <c r="N450" s="429">
        <v>4</v>
      </c>
      <c r="O450" s="430">
        <v>0</v>
      </c>
      <c r="P450" s="185"/>
      <c r="Q450" s="431">
        <v>3620</v>
      </c>
      <c r="R450" s="429">
        <v>158</v>
      </c>
      <c r="S450" s="429">
        <v>2965</v>
      </c>
      <c r="T450" s="429">
        <v>22</v>
      </c>
      <c r="U450" s="429">
        <v>299</v>
      </c>
      <c r="V450" s="429">
        <v>43</v>
      </c>
      <c r="W450" s="429">
        <v>31</v>
      </c>
      <c r="X450" s="429">
        <v>2</v>
      </c>
      <c r="Y450" s="429">
        <v>10</v>
      </c>
      <c r="Z450" s="429">
        <v>33</v>
      </c>
      <c r="AA450" s="429">
        <v>53</v>
      </c>
      <c r="AB450" s="429">
        <v>3</v>
      </c>
      <c r="AC450" s="430">
        <v>1</v>
      </c>
      <c r="AD450" s="185"/>
      <c r="AE450" s="431">
        <v>8856</v>
      </c>
      <c r="AF450" s="429">
        <v>264</v>
      </c>
      <c r="AG450" s="429">
        <v>7478</v>
      </c>
      <c r="AH450" s="429">
        <v>46</v>
      </c>
      <c r="AI450" s="429">
        <v>685</v>
      </c>
      <c r="AJ450" s="429">
        <v>110</v>
      </c>
      <c r="AK450" s="429">
        <v>52</v>
      </c>
      <c r="AL450" s="429">
        <v>5</v>
      </c>
      <c r="AM450" s="429">
        <v>18</v>
      </c>
      <c r="AN450" s="429">
        <v>74</v>
      </c>
      <c r="AO450" s="429">
        <v>116</v>
      </c>
      <c r="AP450" s="429">
        <v>7</v>
      </c>
      <c r="AQ450" s="430">
        <v>1</v>
      </c>
      <c r="AR450" s="11"/>
    </row>
    <row r="451" spans="1:44" x14ac:dyDescent="0.25">
      <c r="A451" s="240">
        <v>3</v>
      </c>
      <c r="B451" s="432" t="s">
        <v>37</v>
      </c>
      <c r="C451" s="433">
        <v>5360</v>
      </c>
      <c r="D451" s="434">
        <v>106</v>
      </c>
      <c r="E451" s="434">
        <v>4624</v>
      </c>
      <c r="F451" s="434">
        <v>24</v>
      </c>
      <c r="G451" s="434">
        <v>390</v>
      </c>
      <c r="H451" s="434">
        <v>68</v>
      </c>
      <c r="I451" s="434">
        <v>22</v>
      </c>
      <c r="J451" s="434">
        <v>3</v>
      </c>
      <c r="K451" s="434">
        <v>9</v>
      </c>
      <c r="L451" s="434">
        <v>43</v>
      </c>
      <c r="M451" s="434">
        <v>67</v>
      </c>
      <c r="N451" s="434">
        <v>4</v>
      </c>
      <c r="O451" s="435">
        <v>0</v>
      </c>
      <c r="P451" s="185"/>
      <c r="Q451" s="436">
        <v>3702</v>
      </c>
      <c r="R451" s="434">
        <v>159</v>
      </c>
      <c r="S451" s="434">
        <v>3033</v>
      </c>
      <c r="T451" s="434">
        <v>22</v>
      </c>
      <c r="U451" s="434">
        <v>303</v>
      </c>
      <c r="V451" s="434">
        <v>44</v>
      </c>
      <c r="W451" s="434">
        <v>32</v>
      </c>
      <c r="X451" s="434">
        <v>2</v>
      </c>
      <c r="Y451" s="434">
        <v>11</v>
      </c>
      <c r="Z451" s="434">
        <v>38</v>
      </c>
      <c r="AA451" s="434">
        <v>54</v>
      </c>
      <c r="AB451" s="434">
        <v>3</v>
      </c>
      <c r="AC451" s="435">
        <v>1</v>
      </c>
      <c r="AD451" s="185"/>
      <c r="AE451" s="436">
        <v>9062</v>
      </c>
      <c r="AF451" s="434">
        <v>265</v>
      </c>
      <c r="AG451" s="434">
        <v>7657</v>
      </c>
      <c r="AH451" s="434">
        <v>46</v>
      </c>
      <c r="AI451" s="434">
        <v>693</v>
      </c>
      <c r="AJ451" s="434">
        <v>112</v>
      </c>
      <c r="AK451" s="434">
        <v>54</v>
      </c>
      <c r="AL451" s="434">
        <v>5</v>
      </c>
      <c r="AM451" s="434">
        <v>20</v>
      </c>
      <c r="AN451" s="434">
        <v>81</v>
      </c>
      <c r="AO451" s="434">
        <v>121</v>
      </c>
      <c r="AP451" s="434">
        <v>7</v>
      </c>
      <c r="AQ451" s="435">
        <v>1</v>
      </c>
      <c r="AR451" s="11"/>
    </row>
    <row r="452" spans="1:44" x14ac:dyDescent="0.25">
      <c r="A452" s="240">
        <v>3</v>
      </c>
      <c r="B452" s="437" t="s">
        <v>38</v>
      </c>
      <c r="C452" s="438">
        <v>5543</v>
      </c>
      <c r="D452" s="439">
        <v>107</v>
      </c>
      <c r="E452" s="439">
        <v>4744</v>
      </c>
      <c r="F452" s="439">
        <v>25</v>
      </c>
      <c r="G452" s="439">
        <v>410</v>
      </c>
      <c r="H452" s="439">
        <v>75</v>
      </c>
      <c r="I452" s="439">
        <v>28</v>
      </c>
      <c r="J452" s="439">
        <v>3</v>
      </c>
      <c r="K452" s="439">
        <v>10</v>
      </c>
      <c r="L452" s="439">
        <v>54</v>
      </c>
      <c r="M452" s="439">
        <v>83</v>
      </c>
      <c r="N452" s="439">
        <v>4</v>
      </c>
      <c r="O452" s="440">
        <v>0</v>
      </c>
      <c r="P452" s="185"/>
      <c r="Q452" s="441">
        <v>3865</v>
      </c>
      <c r="R452" s="439">
        <v>161</v>
      </c>
      <c r="S452" s="439">
        <v>3141</v>
      </c>
      <c r="T452" s="439">
        <v>22</v>
      </c>
      <c r="U452" s="439">
        <v>322</v>
      </c>
      <c r="V452" s="439">
        <v>47</v>
      </c>
      <c r="W452" s="439">
        <v>33</v>
      </c>
      <c r="X452" s="439">
        <v>2</v>
      </c>
      <c r="Y452" s="439">
        <v>15</v>
      </c>
      <c r="Z452" s="439">
        <v>51</v>
      </c>
      <c r="AA452" s="439">
        <v>67</v>
      </c>
      <c r="AB452" s="439">
        <v>3</v>
      </c>
      <c r="AC452" s="440">
        <v>1</v>
      </c>
      <c r="AD452" s="185"/>
      <c r="AE452" s="441">
        <v>9408</v>
      </c>
      <c r="AF452" s="439">
        <v>268</v>
      </c>
      <c r="AG452" s="439">
        <v>7885</v>
      </c>
      <c r="AH452" s="439">
        <v>47</v>
      </c>
      <c r="AI452" s="439">
        <v>732</v>
      </c>
      <c r="AJ452" s="439">
        <v>122</v>
      </c>
      <c r="AK452" s="439">
        <v>61</v>
      </c>
      <c r="AL452" s="439">
        <v>5</v>
      </c>
      <c r="AM452" s="439">
        <v>25</v>
      </c>
      <c r="AN452" s="439">
        <v>105</v>
      </c>
      <c r="AO452" s="439">
        <v>150</v>
      </c>
      <c r="AP452" s="439">
        <v>7</v>
      </c>
      <c r="AQ452" s="440">
        <v>1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10</v>
      </c>
      <c r="D455" s="329">
        <v>0</v>
      </c>
      <c r="E455" s="187">
        <v>10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3</v>
      </c>
      <c r="R455" s="329">
        <v>0</v>
      </c>
      <c r="S455" s="187">
        <v>2</v>
      </c>
      <c r="T455" s="187">
        <v>0</v>
      </c>
      <c r="U455" s="187">
        <v>1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13</v>
      </c>
      <c r="AF455" s="187">
        <v>0</v>
      </c>
      <c r="AG455" s="188">
        <v>12</v>
      </c>
      <c r="AH455" s="188">
        <v>0</v>
      </c>
      <c r="AI455" s="188">
        <v>1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5</v>
      </c>
      <c r="D456" s="331">
        <v>0</v>
      </c>
      <c r="E456" s="193">
        <v>4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1</v>
      </c>
      <c r="N456" s="193">
        <v>0</v>
      </c>
      <c r="O456" s="332">
        <v>0</v>
      </c>
      <c r="P456" s="180"/>
      <c r="Q456" s="190">
        <v>5</v>
      </c>
      <c r="R456" s="331">
        <v>0</v>
      </c>
      <c r="S456" s="193">
        <v>4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1</v>
      </c>
      <c r="AA456" s="193">
        <v>0</v>
      </c>
      <c r="AB456" s="193">
        <v>0</v>
      </c>
      <c r="AC456" s="332">
        <v>0</v>
      </c>
      <c r="AD456" s="180"/>
      <c r="AE456" s="190">
        <v>10</v>
      </c>
      <c r="AF456" s="191">
        <v>0</v>
      </c>
      <c r="AG456" s="191">
        <v>8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1</v>
      </c>
      <c r="AO456" s="191">
        <v>1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4</v>
      </c>
      <c r="D457" s="331">
        <v>0</v>
      </c>
      <c r="E457" s="193">
        <v>4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5</v>
      </c>
      <c r="R457" s="331">
        <v>0</v>
      </c>
      <c r="S457" s="193">
        <v>4</v>
      </c>
      <c r="T457" s="193">
        <v>0</v>
      </c>
      <c r="U457" s="193">
        <v>0</v>
      </c>
      <c r="V457" s="193">
        <v>1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9</v>
      </c>
      <c r="AF457" s="191">
        <v>0</v>
      </c>
      <c r="AG457" s="191">
        <v>8</v>
      </c>
      <c r="AH457" s="191">
        <v>0</v>
      </c>
      <c r="AI457" s="191">
        <v>0</v>
      </c>
      <c r="AJ457" s="191">
        <v>1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7</v>
      </c>
      <c r="D458" s="331">
        <v>0</v>
      </c>
      <c r="E458" s="193">
        <v>7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8</v>
      </c>
      <c r="R458" s="331">
        <v>0</v>
      </c>
      <c r="S458" s="193">
        <v>6</v>
      </c>
      <c r="T458" s="193">
        <v>0</v>
      </c>
      <c r="U458" s="193">
        <v>1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1</v>
      </c>
      <c r="AB458" s="193">
        <v>0</v>
      </c>
      <c r="AC458" s="332">
        <v>0</v>
      </c>
      <c r="AD458" s="180"/>
      <c r="AE458" s="190">
        <v>15</v>
      </c>
      <c r="AF458" s="191">
        <v>0</v>
      </c>
      <c r="AG458" s="191">
        <v>13</v>
      </c>
      <c r="AH458" s="191">
        <v>0</v>
      </c>
      <c r="AI458" s="191">
        <v>1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1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9</v>
      </c>
      <c r="D459" s="331">
        <v>1</v>
      </c>
      <c r="E459" s="193">
        <v>5</v>
      </c>
      <c r="F459" s="193">
        <v>0</v>
      </c>
      <c r="G459" s="193">
        <v>1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2</v>
      </c>
      <c r="N459" s="193">
        <v>0</v>
      </c>
      <c r="O459" s="332">
        <v>0</v>
      </c>
      <c r="P459" s="180"/>
      <c r="Q459" s="190">
        <v>8</v>
      </c>
      <c r="R459" s="331">
        <v>1</v>
      </c>
      <c r="S459" s="193">
        <v>6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1</v>
      </c>
      <c r="AA459" s="193">
        <v>0</v>
      </c>
      <c r="AB459" s="193">
        <v>0</v>
      </c>
      <c r="AC459" s="332">
        <v>0</v>
      </c>
      <c r="AD459" s="180"/>
      <c r="AE459" s="190">
        <v>17</v>
      </c>
      <c r="AF459" s="191">
        <v>2</v>
      </c>
      <c r="AG459" s="191">
        <v>11</v>
      </c>
      <c r="AH459" s="191">
        <v>0</v>
      </c>
      <c r="AI459" s="191">
        <v>1</v>
      </c>
      <c r="AJ459" s="191">
        <v>0</v>
      </c>
      <c r="AK459" s="191">
        <v>0</v>
      </c>
      <c r="AL459" s="191">
        <v>0</v>
      </c>
      <c r="AM459" s="191">
        <v>0</v>
      </c>
      <c r="AN459" s="191">
        <v>1</v>
      </c>
      <c r="AO459" s="191">
        <v>2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9</v>
      </c>
      <c r="D460" s="331">
        <v>0</v>
      </c>
      <c r="E460" s="193">
        <v>8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1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5</v>
      </c>
      <c r="R460" s="331">
        <v>0</v>
      </c>
      <c r="S460" s="193">
        <v>5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14</v>
      </c>
      <c r="AF460" s="191">
        <v>0</v>
      </c>
      <c r="AG460" s="191">
        <v>13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1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7</v>
      </c>
      <c r="D461" s="331">
        <v>1</v>
      </c>
      <c r="E461" s="193">
        <v>6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5</v>
      </c>
      <c r="R461" s="331">
        <v>1</v>
      </c>
      <c r="S461" s="193">
        <v>4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12</v>
      </c>
      <c r="AF461" s="191">
        <v>2</v>
      </c>
      <c r="AG461" s="191">
        <v>10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7</v>
      </c>
      <c r="D462" s="331">
        <v>0</v>
      </c>
      <c r="E462" s="193">
        <v>6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1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7</v>
      </c>
      <c r="R462" s="331">
        <v>0</v>
      </c>
      <c r="S462" s="193">
        <v>6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1</v>
      </c>
      <c r="AA462" s="193">
        <v>0</v>
      </c>
      <c r="AB462" s="193">
        <v>0</v>
      </c>
      <c r="AC462" s="332">
        <v>0</v>
      </c>
      <c r="AD462" s="180"/>
      <c r="AE462" s="190">
        <v>14</v>
      </c>
      <c r="AF462" s="191">
        <v>0</v>
      </c>
      <c r="AG462" s="191">
        <v>12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1</v>
      </c>
      <c r="AN462" s="191">
        <v>1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4</v>
      </c>
      <c r="D463" s="331">
        <v>0</v>
      </c>
      <c r="E463" s="193">
        <v>3</v>
      </c>
      <c r="F463" s="193">
        <v>0</v>
      </c>
      <c r="G463" s="193">
        <v>1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4</v>
      </c>
      <c r="R463" s="331">
        <v>1</v>
      </c>
      <c r="S463" s="193">
        <v>1</v>
      </c>
      <c r="T463" s="193">
        <v>0</v>
      </c>
      <c r="U463" s="193">
        <v>1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1</v>
      </c>
      <c r="AB463" s="193">
        <v>0</v>
      </c>
      <c r="AC463" s="332">
        <v>0</v>
      </c>
      <c r="AD463" s="180"/>
      <c r="AE463" s="190">
        <v>8</v>
      </c>
      <c r="AF463" s="191">
        <v>1</v>
      </c>
      <c r="AG463" s="191">
        <v>4</v>
      </c>
      <c r="AH463" s="191">
        <v>0</v>
      </c>
      <c r="AI463" s="191">
        <v>2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1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4</v>
      </c>
      <c r="D464" s="331">
        <v>0</v>
      </c>
      <c r="E464" s="193">
        <v>2</v>
      </c>
      <c r="F464" s="193">
        <v>0</v>
      </c>
      <c r="G464" s="193">
        <v>1</v>
      </c>
      <c r="H464" s="193">
        <v>0</v>
      </c>
      <c r="I464" s="193">
        <v>1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3</v>
      </c>
      <c r="R464" s="331">
        <v>0</v>
      </c>
      <c r="S464" s="193">
        <v>2</v>
      </c>
      <c r="T464" s="193">
        <v>0</v>
      </c>
      <c r="U464" s="193">
        <v>1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7</v>
      </c>
      <c r="AF464" s="191">
        <v>0</v>
      </c>
      <c r="AG464" s="191">
        <v>4</v>
      </c>
      <c r="AH464" s="191">
        <v>0</v>
      </c>
      <c r="AI464" s="191">
        <v>2</v>
      </c>
      <c r="AJ464" s="191">
        <v>0</v>
      </c>
      <c r="AK464" s="191">
        <v>1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4</v>
      </c>
      <c r="D465" s="331">
        <v>0</v>
      </c>
      <c r="E465" s="193">
        <v>4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2</v>
      </c>
      <c r="R465" s="331">
        <v>0</v>
      </c>
      <c r="S465" s="193">
        <v>2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6</v>
      </c>
      <c r="AF465" s="191">
        <v>0</v>
      </c>
      <c r="AG465" s="191">
        <v>6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7</v>
      </c>
      <c r="D466" s="331">
        <v>0</v>
      </c>
      <c r="E466" s="193">
        <v>5</v>
      </c>
      <c r="F466" s="193">
        <v>0</v>
      </c>
      <c r="G466" s="193">
        <v>2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3</v>
      </c>
      <c r="R466" s="331">
        <v>0</v>
      </c>
      <c r="S466" s="193">
        <v>2</v>
      </c>
      <c r="T466" s="193">
        <v>0</v>
      </c>
      <c r="U466" s="193">
        <v>0</v>
      </c>
      <c r="V466" s="193">
        <v>1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10</v>
      </c>
      <c r="AF466" s="191">
        <v>0</v>
      </c>
      <c r="AG466" s="191">
        <v>7</v>
      </c>
      <c r="AH466" s="191">
        <v>0</v>
      </c>
      <c r="AI466" s="191">
        <v>2</v>
      </c>
      <c r="AJ466" s="191">
        <v>1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7</v>
      </c>
      <c r="D467" s="331">
        <v>0</v>
      </c>
      <c r="E467" s="193">
        <v>7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10</v>
      </c>
      <c r="R467" s="331">
        <v>0</v>
      </c>
      <c r="S467" s="193">
        <v>5</v>
      </c>
      <c r="T467" s="193">
        <v>0</v>
      </c>
      <c r="U467" s="193">
        <v>2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3</v>
      </c>
      <c r="AB467" s="193">
        <v>0</v>
      </c>
      <c r="AC467" s="332">
        <v>0</v>
      </c>
      <c r="AD467" s="180"/>
      <c r="AE467" s="190">
        <v>17</v>
      </c>
      <c r="AF467" s="191">
        <v>0</v>
      </c>
      <c r="AG467" s="191">
        <v>12</v>
      </c>
      <c r="AH467" s="191">
        <v>0</v>
      </c>
      <c r="AI467" s="191">
        <v>2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3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8</v>
      </c>
      <c r="D468" s="331">
        <v>0</v>
      </c>
      <c r="E468" s="193">
        <v>7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1</v>
      </c>
      <c r="N468" s="193">
        <v>0</v>
      </c>
      <c r="O468" s="332">
        <v>0</v>
      </c>
      <c r="P468" s="180"/>
      <c r="Q468" s="190">
        <v>6</v>
      </c>
      <c r="R468" s="331">
        <v>0</v>
      </c>
      <c r="S468" s="193">
        <v>5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1</v>
      </c>
      <c r="AA468" s="193">
        <v>0</v>
      </c>
      <c r="AB468" s="193">
        <v>0</v>
      </c>
      <c r="AC468" s="332">
        <v>0</v>
      </c>
      <c r="AD468" s="180"/>
      <c r="AE468" s="190">
        <v>14</v>
      </c>
      <c r="AF468" s="191">
        <v>0</v>
      </c>
      <c r="AG468" s="191">
        <v>12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1</v>
      </c>
      <c r="AO468" s="191">
        <v>1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8</v>
      </c>
      <c r="D469" s="331">
        <v>0</v>
      </c>
      <c r="E469" s="193">
        <v>6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1</v>
      </c>
      <c r="M469" s="193">
        <v>1</v>
      </c>
      <c r="N469" s="193">
        <v>0</v>
      </c>
      <c r="O469" s="332">
        <v>0</v>
      </c>
      <c r="P469" s="180"/>
      <c r="Q469" s="190">
        <v>4</v>
      </c>
      <c r="R469" s="331">
        <v>0</v>
      </c>
      <c r="S469" s="193">
        <v>4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12</v>
      </c>
      <c r="AF469" s="191">
        <v>0</v>
      </c>
      <c r="AG469" s="191">
        <v>10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1</v>
      </c>
      <c r="AO469" s="191">
        <v>1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4</v>
      </c>
      <c r="D470" s="331">
        <v>0</v>
      </c>
      <c r="E470" s="193">
        <v>3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1</v>
      </c>
      <c r="N470" s="193">
        <v>0</v>
      </c>
      <c r="O470" s="332">
        <v>0</v>
      </c>
      <c r="P470" s="180"/>
      <c r="Q470" s="190">
        <v>3</v>
      </c>
      <c r="R470" s="331">
        <v>0</v>
      </c>
      <c r="S470" s="193">
        <v>2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1</v>
      </c>
      <c r="AA470" s="193">
        <v>0</v>
      </c>
      <c r="AB470" s="193">
        <v>0</v>
      </c>
      <c r="AC470" s="332">
        <v>0</v>
      </c>
      <c r="AD470" s="180"/>
      <c r="AE470" s="190">
        <v>7</v>
      </c>
      <c r="AF470" s="191">
        <v>0</v>
      </c>
      <c r="AG470" s="191">
        <v>5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1</v>
      </c>
      <c r="AO470" s="191">
        <v>1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3</v>
      </c>
      <c r="D471" s="331">
        <v>0</v>
      </c>
      <c r="E471" s="193">
        <v>2</v>
      </c>
      <c r="F471" s="193">
        <v>0</v>
      </c>
      <c r="G471" s="193">
        <v>1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9</v>
      </c>
      <c r="R471" s="331">
        <v>0</v>
      </c>
      <c r="S471" s="193">
        <v>5</v>
      </c>
      <c r="T471" s="193">
        <v>0</v>
      </c>
      <c r="U471" s="193">
        <v>1</v>
      </c>
      <c r="V471" s="193">
        <v>0</v>
      </c>
      <c r="W471" s="193">
        <v>0</v>
      </c>
      <c r="X471" s="193">
        <v>0</v>
      </c>
      <c r="Y471" s="193">
        <v>0</v>
      </c>
      <c r="Z471" s="193">
        <v>2</v>
      </c>
      <c r="AA471" s="193">
        <v>1</v>
      </c>
      <c r="AB471" s="193">
        <v>0</v>
      </c>
      <c r="AC471" s="332">
        <v>0</v>
      </c>
      <c r="AD471" s="180"/>
      <c r="AE471" s="190">
        <v>12</v>
      </c>
      <c r="AF471" s="191">
        <v>0</v>
      </c>
      <c r="AG471" s="191">
        <v>7</v>
      </c>
      <c r="AH471" s="191">
        <v>0</v>
      </c>
      <c r="AI471" s="191">
        <v>2</v>
      </c>
      <c r="AJ471" s="191">
        <v>0</v>
      </c>
      <c r="AK471" s="191">
        <v>0</v>
      </c>
      <c r="AL471" s="191">
        <v>0</v>
      </c>
      <c r="AM471" s="191">
        <v>0</v>
      </c>
      <c r="AN471" s="191">
        <v>2</v>
      </c>
      <c r="AO471" s="191">
        <v>1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8</v>
      </c>
      <c r="D472" s="331">
        <v>0</v>
      </c>
      <c r="E472" s="193">
        <v>5</v>
      </c>
      <c r="F472" s="193">
        <v>0</v>
      </c>
      <c r="G472" s="193">
        <v>0</v>
      </c>
      <c r="H472" s="193">
        <v>0</v>
      </c>
      <c r="I472" s="193">
        <v>2</v>
      </c>
      <c r="J472" s="193">
        <v>0</v>
      </c>
      <c r="K472" s="193">
        <v>1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5</v>
      </c>
      <c r="R472" s="331">
        <v>0</v>
      </c>
      <c r="S472" s="193">
        <v>4</v>
      </c>
      <c r="T472" s="193">
        <v>0</v>
      </c>
      <c r="U472" s="193">
        <v>0</v>
      </c>
      <c r="V472" s="193">
        <v>1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13</v>
      </c>
      <c r="AF472" s="191">
        <v>0</v>
      </c>
      <c r="AG472" s="191">
        <v>9</v>
      </c>
      <c r="AH472" s="191">
        <v>0</v>
      </c>
      <c r="AI472" s="191">
        <v>0</v>
      </c>
      <c r="AJ472" s="191">
        <v>1</v>
      </c>
      <c r="AK472" s="191">
        <v>2</v>
      </c>
      <c r="AL472" s="191">
        <v>0</v>
      </c>
      <c r="AM472" s="191">
        <v>1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13</v>
      </c>
      <c r="D473" s="331">
        <v>0</v>
      </c>
      <c r="E473" s="193">
        <v>8</v>
      </c>
      <c r="F473" s="193">
        <v>0</v>
      </c>
      <c r="G473" s="193">
        <v>2</v>
      </c>
      <c r="H473" s="193">
        <v>0</v>
      </c>
      <c r="I473" s="193">
        <v>1</v>
      </c>
      <c r="J473" s="193">
        <v>0</v>
      </c>
      <c r="K473" s="193">
        <v>0</v>
      </c>
      <c r="L473" s="193">
        <v>0</v>
      </c>
      <c r="M473" s="193">
        <v>2</v>
      </c>
      <c r="N473" s="193">
        <v>0</v>
      </c>
      <c r="O473" s="332">
        <v>0</v>
      </c>
      <c r="P473" s="180"/>
      <c r="Q473" s="190">
        <v>6</v>
      </c>
      <c r="R473" s="331">
        <v>0</v>
      </c>
      <c r="S473" s="193">
        <v>5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1</v>
      </c>
      <c r="AB473" s="193">
        <v>0</v>
      </c>
      <c r="AC473" s="332">
        <v>0</v>
      </c>
      <c r="AD473" s="180"/>
      <c r="AE473" s="190">
        <v>19</v>
      </c>
      <c r="AF473" s="191">
        <v>0</v>
      </c>
      <c r="AG473" s="191">
        <v>13</v>
      </c>
      <c r="AH473" s="191">
        <v>0</v>
      </c>
      <c r="AI473" s="191">
        <v>2</v>
      </c>
      <c r="AJ473" s="191">
        <v>0</v>
      </c>
      <c r="AK473" s="191">
        <v>1</v>
      </c>
      <c r="AL473" s="191">
        <v>0</v>
      </c>
      <c r="AM473" s="191">
        <v>0</v>
      </c>
      <c r="AN473" s="191">
        <v>0</v>
      </c>
      <c r="AO473" s="191">
        <v>3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12</v>
      </c>
      <c r="D474" s="331">
        <v>1</v>
      </c>
      <c r="E474" s="193">
        <v>9</v>
      </c>
      <c r="F474" s="193">
        <v>0</v>
      </c>
      <c r="G474" s="193">
        <v>1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1</v>
      </c>
      <c r="N474" s="193">
        <v>0</v>
      </c>
      <c r="O474" s="332">
        <v>0</v>
      </c>
      <c r="P474" s="180"/>
      <c r="Q474" s="190">
        <v>12</v>
      </c>
      <c r="R474" s="331">
        <v>0</v>
      </c>
      <c r="S474" s="193">
        <v>8</v>
      </c>
      <c r="T474" s="193">
        <v>0</v>
      </c>
      <c r="U474" s="193">
        <v>1</v>
      </c>
      <c r="V474" s="193">
        <v>0</v>
      </c>
      <c r="W474" s="193">
        <v>0</v>
      </c>
      <c r="X474" s="193">
        <v>0</v>
      </c>
      <c r="Y474" s="193">
        <v>0</v>
      </c>
      <c r="Z474" s="193">
        <v>2</v>
      </c>
      <c r="AA474" s="193">
        <v>1</v>
      </c>
      <c r="AB474" s="193">
        <v>0</v>
      </c>
      <c r="AC474" s="332">
        <v>0</v>
      </c>
      <c r="AD474" s="180"/>
      <c r="AE474" s="190">
        <v>24</v>
      </c>
      <c r="AF474" s="191">
        <v>1</v>
      </c>
      <c r="AG474" s="191">
        <v>17</v>
      </c>
      <c r="AH474" s="191">
        <v>0</v>
      </c>
      <c r="AI474" s="191">
        <v>2</v>
      </c>
      <c r="AJ474" s="191">
        <v>0</v>
      </c>
      <c r="AK474" s="191">
        <v>0</v>
      </c>
      <c r="AL474" s="191">
        <v>0</v>
      </c>
      <c r="AM474" s="191">
        <v>0</v>
      </c>
      <c r="AN474" s="191">
        <v>2</v>
      </c>
      <c r="AO474" s="191">
        <v>2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18</v>
      </c>
      <c r="D475" s="331">
        <v>0</v>
      </c>
      <c r="E475" s="193">
        <v>14</v>
      </c>
      <c r="F475" s="193">
        <v>0</v>
      </c>
      <c r="G475" s="193">
        <v>2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2</v>
      </c>
      <c r="N475" s="193">
        <v>0</v>
      </c>
      <c r="O475" s="332">
        <v>0</v>
      </c>
      <c r="P475" s="180"/>
      <c r="Q475" s="190">
        <v>18</v>
      </c>
      <c r="R475" s="331">
        <v>0</v>
      </c>
      <c r="S475" s="193">
        <v>14</v>
      </c>
      <c r="T475" s="193">
        <v>0</v>
      </c>
      <c r="U475" s="193">
        <v>1</v>
      </c>
      <c r="V475" s="193">
        <v>0</v>
      </c>
      <c r="W475" s="193">
        <v>0</v>
      </c>
      <c r="X475" s="193">
        <v>0</v>
      </c>
      <c r="Y475" s="193">
        <v>1</v>
      </c>
      <c r="Z475" s="193">
        <v>0</v>
      </c>
      <c r="AA475" s="193">
        <v>2</v>
      </c>
      <c r="AB475" s="193">
        <v>0</v>
      </c>
      <c r="AC475" s="332">
        <v>0</v>
      </c>
      <c r="AD475" s="180"/>
      <c r="AE475" s="190">
        <v>36</v>
      </c>
      <c r="AF475" s="191">
        <v>0</v>
      </c>
      <c r="AG475" s="191">
        <v>28</v>
      </c>
      <c r="AH475" s="191">
        <v>0</v>
      </c>
      <c r="AI475" s="191">
        <v>3</v>
      </c>
      <c r="AJ475" s="191">
        <v>0</v>
      </c>
      <c r="AK475" s="191">
        <v>0</v>
      </c>
      <c r="AL475" s="191">
        <v>0</v>
      </c>
      <c r="AM475" s="191">
        <v>1</v>
      </c>
      <c r="AN475" s="191">
        <v>0</v>
      </c>
      <c r="AO475" s="191">
        <v>4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13</v>
      </c>
      <c r="D476" s="331">
        <v>0</v>
      </c>
      <c r="E476" s="193">
        <v>11</v>
      </c>
      <c r="F476" s="193">
        <v>0</v>
      </c>
      <c r="G476" s="193">
        <v>1</v>
      </c>
      <c r="H476" s="193">
        <v>0</v>
      </c>
      <c r="I476" s="193">
        <v>1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16</v>
      </c>
      <c r="R476" s="331">
        <v>0</v>
      </c>
      <c r="S476" s="193">
        <v>14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1</v>
      </c>
      <c r="Z476" s="193">
        <v>1</v>
      </c>
      <c r="AA476" s="193">
        <v>0</v>
      </c>
      <c r="AB476" s="193">
        <v>0</v>
      </c>
      <c r="AC476" s="332">
        <v>0</v>
      </c>
      <c r="AD476" s="180"/>
      <c r="AE476" s="190">
        <v>29</v>
      </c>
      <c r="AF476" s="191">
        <v>0</v>
      </c>
      <c r="AG476" s="191">
        <v>25</v>
      </c>
      <c r="AH476" s="191">
        <v>0</v>
      </c>
      <c r="AI476" s="191">
        <v>1</v>
      </c>
      <c r="AJ476" s="191">
        <v>0</v>
      </c>
      <c r="AK476" s="191">
        <v>1</v>
      </c>
      <c r="AL476" s="191">
        <v>0</v>
      </c>
      <c r="AM476" s="191">
        <v>1</v>
      </c>
      <c r="AN476" s="191">
        <v>1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14</v>
      </c>
      <c r="D477" s="331">
        <v>0</v>
      </c>
      <c r="E477" s="193">
        <v>11</v>
      </c>
      <c r="F477" s="193">
        <v>0</v>
      </c>
      <c r="G477" s="193">
        <v>1</v>
      </c>
      <c r="H477" s="193">
        <v>1</v>
      </c>
      <c r="I477" s="193">
        <v>0</v>
      </c>
      <c r="J477" s="193">
        <v>0</v>
      </c>
      <c r="K477" s="193">
        <v>0</v>
      </c>
      <c r="L477" s="193">
        <v>0</v>
      </c>
      <c r="M477" s="193">
        <v>1</v>
      </c>
      <c r="N477" s="193">
        <v>0</v>
      </c>
      <c r="O477" s="332">
        <v>0</v>
      </c>
      <c r="P477" s="180"/>
      <c r="Q477" s="190">
        <v>12</v>
      </c>
      <c r="R477" s="331">
        <v>3</v>
      </c>
      <c r="S477" s="193">
        <v>5</v>
      </c>
      <c r="T477" s="193">
        <v>0</v>
      </c>
      <c r="U477" s="193">
        <v>1</v>
      </c>
      <c r="V477" s="193">
        <v>0</v>
      </c>
      <c r="W477" s="193">
        <v>1</v>
      </c>
      <c r="X477" s="193">
        <v>0</v>
      </c>
      <c r="Y477" s="193">
        <v>0</v>
      </c>
      <c r="Z477" s="193">
        <v>0</v>
      </c>
      <c r="AA477" s="193">
        <v>2</v>
      </c>
      <c r="AB477" s="193">
        <v>0</v>
      </c>
      <c r="AC477" s="332">
        <v>0</v>
      </c>
      <c r="AD477" s="180"/>
      <c r="AE477" s="190">
        <v>26</v>
      </c>
      <c r="AF477" s="191">
        <v>3</v>
      </c>
      <c r="AG477" s="191">
        <v>16</v>
      </c>
      <c r="AH477" s="191">
        <v>0</v>
      </c>
      <c r="AI477" s="191">
        <v>2</v>
      </c>
      <c r="AJ477" s="191">
        <v>1</v>
      </c>
      <c r="AK477" s="191">
        <v>1</v>
      </c>
      <c r="AL477" s="191">
        <v>0</v>
      </c>
      <c r="AM477" s="191">
        <v>0</v>
      </c>
      <c r="AN477" s="191">
        <v>0</v>
      </c>
      <c r="AO477" s="191">
        <v>3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15</v>
      </c>
      <c r="D478" s="331">
        <v>0</v>
      </c>
      <c r="E478" s="193">
        <v>12</v>
      </c>
      <c r="F478" s="193">
        <v>0</v>
      </c>
      <c r="G478" s="193">
        <v>1</v>
      </c>
      <c r="H478" s="193">
        <v>2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12</v>
      </c>
      <c r="R478" s="331">
        <v>0</v>
      </c>
      <c r="S478" s="193">
        <v>12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27</v>
      </c>
      <c r="AF478" s="191">
        <v>0</v>
      </c>
      <c r="AG478" s="191">
        <v>24</v>
      </c>
      <c r="AH478" s="191">
        <v>0</v>
      </c>
      <c r="AI478" s="191">
        <v>1</v>
      </c>
      <c r="AJ478" s="191">
        <v>2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24</v>
      </c>
      <c r="D479" s="331">
        <v>0</v>
      </c>
      <c r="E479" s="193">
        <v>17</v>
      </c>
      <c r="F479" s="193">
        <v>1</v>
      </c>
      <c r="G479" s="193">
        <v>2</v>
      </c>
      <c r="H479" s="193">
        <v>1</v>
      </c>
      <c r="I479" s="193">
        <v>3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20</v>
      </c>
      <c r="R479" s="331">
        <v>0</v>
      </c>
      <c r="S479" s="193">
        <v>10</v>
      </c>
      <c r="T479" s="193">
        <v>0</v>
      </c>
      <c r="U479" s="193">
        <v>2</v>
      </c>
      <c r="V479" s="193">
        <v>1</v>
      </c>
      <c r="W479" s="193">
        <v>0</v>
      </c>
      <c r="X479" s="193">
        <v>0</v>
      </c>
      <c r="Y479" s="193">
        <v>0</v>
      </c>
      <c r="Z479" s="193">
        <v>2</v>
      </c>
      <c r="AA479" s="193">
        <v>4</v>
      </c>
      <c r="AB479" s="193">
        <v>1</v>
      </c>
      <c r="AC479" s="332">
        <v>0</v>
      </c>
      <c r="AD479" s="180"/>
      <c r="AE479" s="190">
        <v>44</v>
      </c>
      <c r="AF479" s="193">
        <v>0</v>
      </c>
      <c r="AG479" s="191">
        <v>27</v>
      </c>
      <c r="AH479" s="191">
        <v>1</v>
      </c>
      <c r="AI479" s="191">
        <v>4</v>
      </c>
      <c r="AJ479" s="191">
        <v>2</v>
      </c>
      <c r="AK479" s="191">
        <v>3</v>
      </c>
      <c r="AL479" s="191">
        <v>0</v>
      </c>
      <c r="AM479" s="191">
        <v>0</v>
      </c>
      <c r="AN479" s="191">
        <v>2</v>
      </c>
      <c r="AO479" s="191">
        <v>4</v>
      </c>
      <c r="AP479" s="191">
        <v>1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26</v>
      </c>
      <c r="D480" s="331">
        <v>0</v>
      </c>
      <c r="E480" s="193">
        <v>19</v>
      </c>
      <c r="F480" s="193">
        <v>0</v>
      </c>
      <c r="G480" s="193">
        <v>3</v>
      </c>
      <c r="H480" s="193">
        <v>2</v>
      </c>
      <c r="I480" s="193">
        <v>1</v>
      </c>
      <c r="J480" s="193">
        <v>0</v>
      </c>
      <c r="K480" s="193">
        <v>0</v>
      </c>
      <c r="L480" s="193">
        <v>0</v>
      </c>
      <c r="M480" s="193">
        <v>1</v>
      </c>
      <c r="N480" s="193">
        <v>0</v>
      </c>
      <c r="O480" s="332">
        <v>0</v>
      </c>
      <c r="P480" s="180"/>
      <c r="Q480" s="190">
        <v>22</v>
      </c>
      <c r="R480" s="331">
        <v>0</v>
      </c>
      <c r="S480" s="193">
        <v>20</v>
      </c>
      <c r="T480" s="193">
        <v>0</v>
      </c>
      <c r="U480" s="193">
        <v>1</v>
      </c>
      <c r="V480" s="193">
        <v>0</v>
      </c>
      <c r="W480" s="193">
        <v>0</v>
      </c>
      <c r="X480" s="193">
        <v>0</v>
      </c>
      <c r="Y480" s="193">
        <v>0</v>
      </c>
      <c r="Z480" s="193">
        <v>1</v>
      </c>
      <c r="AA480" s="193">
        <v>0</v>
      </c>
      <c r="AB480" s="193">
        <v>0</v>
      </c>
      <c r="AC480" s="332">
        <v>0</v>
      </c>
      <c r="AD480" s="180"/>
      <c r="AE480" s="190">
        <v>48</v>
      </c>
      <c r="AF480" s="191">
        <v>0</v>
      </c>
      <c r="AG480" s="191">
        <v>39</v>
      </c>
      <c r="AH480" s="191">
        <v>0</v>
      </c>
      <c r="AI480" s="191">
        <v>4</v>
      </c>
      <c r="AJ480" s="191">
        <v>2</v>
      </c>
      <c r="AK480" s="191">
        <v>1</v>
      </c>
      <c r="AL480" s="191">
        <v>0</v>
      </c>
      <c r="AM480" s="191">
        <v>0</v>
      </c>
      <c r="AN480" s="191">
        <v>1</v>
      </c>
      <c r="AO480" s="191">
        <v>1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50</v>
      </c>
      <c r="D481" s="331">
        <v>1</v>
      </c>
      <c r="E481" s="193">
        <v>42</v>
      </c>
      <c r="F481" s="193">
        <v>0</v>
      </c>
      <c r="G481" s="193">
        <v>3</v>
      </c>
      <c r="H481" s="193">
        <v>1</v>
      </c>
      <c r="I481" s="193">
        <v>1</v>
      </c>
      <c r="J481" s="193">
        <v>0</v>
      </c>
      <c r="K481" s="193">
        <v>0</v>
      </c>
      <c r="L481" s="193">
        <v>2</v>
      </c>
      <c r="M481" s="193">
        <v>0</v>
      </c>
      <c r="N481" s="193">
        <v>0</v>
      </c>
      <c r="O481" s="332">
        <v>0</v>
      </c>
      <c r="P481" s="180"/>
      <c r="Q481" s="190">
        <v>41</v>
      </c>
      <c r="R481" s="331">
        <v>3</v>
      </c>
      <c r="S481" s="193">
        <v>33</v>
      </c>
      <c r="T481" s="193">
        <v>0</v>
      </c>
      <c r="U481" s="193">
        <v>3</v>
      </c>
      <c r="V481" s="193">
        <v>1</v>
      </c>
      <c r="W481" s="193">
        <v>1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91</v>
      </c>
      <c r="AF481" s="191">
        <v>4</v>
      </c>
      <c r="AG481" s="191">
        <v>75</v>
      </c>
      <c r="AH481" s="191">
        <v>0</v>
      </c>
      <c r="AI481" s="191">
        <v>6</v>
      </c>
      <c r="AJ481" s="191">
        <v>2</v>
      </c>
      <c r="AK481" s="191">
        <v>2</v>
      </c>
      <c r="AL481" s="191">
        <v>0</v>
      </c>
      <c r="AM481" s="191">
        <v>0</v>
      </c>
      <c r="AN481" s="191">
        <v>2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52</v>
      </c>
      <c r="D482" s="331">
        <v>1</v>
      </c>
      <c r="E482" s="193">
        <v>45</v>
      </c>
      <c r="F482" s="193">
        <v>0</v>
      </c>
      <c r="G482" s="193">
        <v>2</v>
      </c>
      <c r="H482" s="193">
        <v>1</v>
      </c>
      <c r="I482" s="193">
        <v>1</v>
      </c>
      <c r="J482" s="193">
        <v>0</v>
      </c>
      <c r="K482" s="193">
        <v>0</v>
      </c>
      <c r="L482" s="193">
        <v>1</v>
      </c>
      <c r="M482" s="193">
        <v>1</v>
      </c>
      <c r="N482" s="193">
        <v>0</v>
      </c>
      <c r="O482" s="332">
        <v>0</v>
      </c>
      <c r="P482" s="180"/>
      <c r="Q482" s="190">
        <v>55</v>
      </c>
      <c r="R482" s="331">
        <v>3</v>
      </c>
      <c r="S482" s="193">
        <v>42</v>
      </c>
      <c r="T482" s="193">
        <v>0</v>
      </c>
      <c r="U482" s="193">
        <v>5</v>
      </c>
      <c r="V482" s="193">
        <v>0</v>
      </c>
      <c r="W482" s="193">
        <v>0</v>
      </c>
      <c r="X482" s="193">
        <v>0</v>
      </c>
      <c r="Y482" s="193">
        <v>0</v>
      </c>
      <c r="Z482" s="193">
        <v>3</v>
      </c>
      <c r="AA482" s="193">
        <v>2</v>
      </c>
      <c r="AB482" s="193">
        <v>0</v>
      </c>
      <c r="AC482" s="332">
        <v>0</v>
      </c>
      <c r="AD482" s="180"/>
      <c r="AE482" s="190">
        <v>107</v>
      </c>
      <c r="AF482" s="191">
        <v>4</v>
      </c>
      <c r="AG482" s="191">
        <v>87</v>
      </c>
      <c r="AH482" s="191">
        <v>0</v>
      </c>
      <c r="AI482" s="191">
        <v>7</v>
      </c>
      <c r="AJ482" s="191">
        <v>1</v>
      </c>
      <c r="AK482" s="191">
        <v>1</v>
      </c>
      <c r="AL482" s="191">
        <v>0</v>
      </c>
      <c r="AM482" s="191">
        <v>0</v>
      </c>
      <c r="AN482" s="191">
        <v>4</v>
      </c>
      <c r="AO482" s="191">
        <v>3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71</v>
      </c>
      <c r="D483" s="331">
        <v>1</v>
      </c>
      <c r="E483" s="193">
        <v>55</v>
      </c>
      <c r="F483" s="193">
        <v>0</v>
      </c>
      <c r="G483" s="193">
        <v>5</v>
      </c>
      <c r="H483" s="193">
        <v>7</v>
      </c>
      <c r="I483" s="193">
        <v>2</v>
      </c>
      <c r="J483" s="193">
        <v>0</v>
      </c>
      <c r="K483" s="193">
        <v>0</v>
      </c>
      <c r="L483" s="193">
        <v>0</v>
      </c>
      <c r="M483" s="193">
        <v>1</v>
      </c>
      <c r="N483" s="193">
        <v>0</v>
      </c>
      <c r="O483" s="332">
        <v>0</v>
      </c>
      <c r="P483" s="180"/>
      <c r="Q483" s="190">
        <v>52</v>
      </c>
      <c r="R483" s="331">
        <v>4</v>
      </c>
      <c r="S483" s="193">
        <v>44</v>
      </c>
      <c r="T483" s="193">
        <v>0</v>
      </c>
      <c r="U483" s="193">
        <v>2</v>
      </c>
      <c r="V483" s="193">
        <v>2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123</v>
      </c>
      <c r="AF483" s="191">
        <v>5</v>
      </c>
      <c r="AG483" s="191">
        <v>99</v>
      </c>
      <c r="AH483" s="191">
        <v>0</v>
      </c>
      <c r="AI483" s="191">
        <v>7</v>
      </c>
      <c r="AJ483" s="191">
        <v>9</v>
      </c>
      <c r="AK483" s="191">
        <v>2</v>
      </c>
      <c r="AL483" s="191">
        <v>0</v>
      </c>
      <c r="AM483" s="191">
        <v>0</v>
      </c>
      <c r="AN483" s="191">
        <v>0</v>
      </c>
      <c r="AO483" s="191">
        <v>1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85</v>
      </c>
      <c r="D484" s="331">
        <v>2</v>
      </c>
      <c r="E484" s="193">
        <v>76</v>
      </c>
      <c r="F484" s="193">
        <v>0</v>
      </c>
      <c r="G484" s="193">
        <v>6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1</v>
      </c>
      <c r="N484" s="193">
        <v>0</v>
      </c>
      <c r="O484" s="332">
        <v>0</v>
      </c>
      <c r="P484" s="180"/>
      <c r="Q484" s="190">
        <v>57</v>
      </c>
      <c r="R484" s="331">
        <v>4</v>
      </c>
      <c r="S484" s="193">
        <v>51</v>
      </c>
      <c r="T484" s="193">
        <v>0</v>
      </c>
      <c r="U484" s="193">
        <v>2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142</v>
      </c>
      <c r="AF484" s="191">
        <v>6</v>
      </c>
      <c r="AG484" s="191">
        <v>127</v>
      </c>
      <c r="AH484" s="191">
        <v>0</v>
      </c>
      <c r="AI484" s="191">
        <v>8</v>
      </c>
      <c r="AJ484" s="191">
        <v>0</v>
      </c>
      <c r="AK484" s="191">
        <v>0</v>
      </c>
      <c r="AL484" s="191">
        <v>0</v>
      </c>
      <c r="AM484" s="191">
        <v>0</v>
      </c>
      <c r="AN484" s="191">
        <v>0</v>
      </c>
      <c r="AO484" s="191">
        <v>1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113</v>
      </c>
      <c r="D485" s="331">
        <v>2</v>
      </c>
      <c r="E485" s="193">
        <v>100</v>
      </c>
      <c r="F485" s="193">
        <v>1</v>
      </c>
      <c r="G485" s="193">
        <v>3</v>
      </c>
      <c r="H485" s="193">
        <v>4</v>
      </c>
      <c r="I485" s="193">
        <v>1</v>
      </c>
      <c r="J485" s="193">
        <v>0</v>
      </c>
      <c r="K485" s="193">
        <v>0</v>
      </c>
      <c r="L485" s="193">
        <v>1</v>
      </c>
      <c r="M485" s="193">
        <v>1</v>
      </c>
      <c r="N485" s="193">
        <v>0</v>
      </c>
      <c r="O485" s="332">
        <v>0</v>
      </c>
      <c r="P485" s="180"/>
      <c r="Q485" s="190">
        <v>65</v>
      </c>
      <c r="R485" s="331">
        <v>5</v>
      </c>
      <c r="S485" s="193">
        <v>52</v>
      </c>
      <c r="T485" s="193">
        <v>0</v>
      </c>
      <c r="U485" s="193">
        <v>8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178</v>
      </c>
      <c r="AF485" s="191">
        <v>7</v>
      </c>
      <c r="AG485" s="191">
        <v>152</v>
      </c>
      <c r="AH485" s="191">
        <v>1</v>
      </c>
      <c r="AI485" s="191">
        <v>11</v>
      </c>
      <c r="AJ485" s="191">
        <v>4</v>
      </c>
      <c r="AK485" s="191">
        <v>1</v>
      </c>
      <c r="AL485" s="191">
        <v>0</v>
      </c>
      <c r="AM485" s="191">
        <v>0</v>
      </c>
      <c r="AN485" s="191">
        <v>1</v>
      </c>
      <c r="AO485" s="191">
        <v>1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127</v>
      </c>
      <c r="D486" s="331">
        <v>3</v>
      </c>
      <c r="E486" s="193">
        <v>112</v>
      </c>
      <c r="F486" s="193">
        <v>1</v>
      </c>
      <c r="G486" s="193">
        <v>8</v>
      </c>
      <c r="H486" s="193">
        <v>2</v>
      </c>
      <c r="I486" s="193">
        <v>0</v>
      </c>
      <c r="J486" s="193">
        <v>0</v>
      </c>
      <c r="K486" s="193">
        <v>0</v>
      </c>
      <c r="L486" s="193">
        <v>0</v>
      </c>
      <c r="M486" s="193">
        <v>1</v>
      </c>
      <c r="N486" s="193">
        <v>0</v>
      </c>
      <c r="O486" s="332">
        <v>0</v>
      </c>
      <c r="P486" s="180"/>
      <c r="Q486" s="190">
        <v>58</v>
      </c>
      <c r="R486" s="331">
        <v>9</v>
      </c>
      <c r="S486" s="193">
        <v>45</v>
      </c>
      <c r="T486" s="193">
        <v>0</v>
      </c>
      <c r="U486" s="193">
        <v>4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185</v>
      </c>
      <c r="AF486" s="191">
        <v>12</v>
      </c>
      <c r="AG486" s="191">
        <v>157</v>
      </c>
      <c r="AH486" s="191">
        <v>1</v>
      </c>
      <c r="AI486" s="191">
        <v>12</v>
      </c>
      <c r="AJ486" s="191">
        <v>2</v>
      </c>
      <c r="AK486" s="191">
        <v>0</v>
      </c>
      <c r="AL486" s="191">
        <v>0</v>
      </c>
      <c r="AM486" s="191">
        <v>0</v>
      </c>
      <c r="AN486" s="191">
        <v>0</v>
      </c>
      <c r="AO486" s="191">
        <v>1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146</v>
      </c>
      <c r="D487" s="331">
        <v>1</v>
      </c>
      <c r="E487" s="193">
        <v>130</v>
      </c>
      <c r="F487" s="193">
        <v>0</v>
      </c>
      <c r="G487" s="193">
        <v>7</v>
      </c>
      <c r="H487" s="193">
        <v>3</v>
      </c>
      <c r="I487" s="193">
        <v>0</v>
      </c>
      <c r="J487" s="193">
        <v>0</v>
      </c>
      <c r="K487" s="193">
        <v>1</v>
      </c>
      <c r="L487" s="193">
        <v>2</v>
      </c>
      <c r="M487" s="193">
        <v>2</v>
      </c>
      <c r="N487" s="193">
        <v>0</v>
      </c>
      <c r="O487" s="332">
        <v>0</v>
      </c>
      <c r="P487" s="180"/>
      <c r="Q487" s="190">
        <v>77</v>
      </c>
      <c r="R487" s="331">
        <v>7</v>
      </c>
      <c r="S487" s="193">
        <v>63</v>
      </c>
      <c r="T487" s="193">
        <v>0</v>
      </c>
      <c r="U487" s="193">
        <v>6</v>
      </c>
      <c r="V487" s="193">
        <v>1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223</v>
      </c>
      <c r="AF487" s="191">
        <v>8</v>
      </c>
      <c r="AG487" s="191">
        <v>193</v>
      </c>
      <c r="AH487" s="191">
        <v>0</v>
      </c>
      <c r="AI487" s="191">
        <v>13</v>
      </c>
      <c r="AJ487" s="191">
        <v>4</v>
      </c>
      <c r="AK487" s="191">
        <v>0</v>
      </c>
      <c r="AL487" s="191">
        <v>0</v>
      </c>
      <c r="AM487" s="191">
        <v>1</v>
      </c>
      <c r="AN487" s="191">
        <v>2</v>
      </c>
      <c r="AO487" s="191">
        <v>2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138</v>
      </c>
      <c r="D488" s="331">
        <v>4</v>
      </c>
      <c r="E488" s="193">
        <v>128</v>
      </c>
      <c r="F488" s="193">
        <v>0</v>
      </c>
      <c r="G488" s="193">
        <v>4</v>
      </c>
      <c r="H488" s="193">
        <v>0</v>
      </c>
      <c r="I488" s="193">
        <v>1</v>
      </c>
      <c r="J488" s="193">
        <v>0</v>
      </c>
      <c r="K488" s="193">
        <v>1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75</v>
      </c>
      <c r="R488" s="331">
        <v>3</v>
      </c>
      <c r="S488" s="193">
        <v>65</v>
      </c>
      <c r="T488" s="193">
        <v>0</v>
      </c>
      <c r="U488" s="193">
        <v>4</v>
      </c>
      <c r="V488" s="193">
        <v>1</v>
      </c>
      <c r="W488" s="193">
        <v>0</v>
      </c>
      <c r="X488" s="193">
        <v>0</v>
      </c>
      <c r="Y488" s="193">
        <v>0</v>
      </c>
      <c r="Z488" s="193">
        <v>1</v>
      </c>
      <c r="AA488" s="193">
        <v>1</v>
      </c>
      <c r="AB488" s="193">
        <v>0</v>
      </c>
      <c r="AC488" s="332">
        <v>0</v>
      </c>
      <c r="AD488" s="180"/>
      <c r="AE488" s="190">
        <v>213</v>
      </c>
      <c r="AF488" s="191">
        <v>7</v>
      </c>
      <c r="AG488" s="191">
        <v>193</v>
      </c>
      <c r="AH488" s="191">
        <v>0</v>
      </c>
      <c r="AI488" s="191">
        <v>8</v>
      </c>
      <c r="AJ488" s="191">
        <v>1</v>
      </c>
      <c r="AK488" s="191">
        <v>1</v>
      </c>
      <c r="AL488" s="191">
        <v>0</v>
      </c>
      <c r="AM488" s="191">
        <v>1</v>
      </c>
      <c r="AN488" s="191">
        <v>1</v>
      </c>
      <c r="AO488" s="191">
        <v>1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147</v>
      </c>
      <c r="D489" s="331">
        <v>3</v>
      </c>
      <c r="E489" s="193">
        <v>130</v>
      </c>
      <c r="F489" s="193">
        <v>1</v>
      </c>
      <c r="G489" s="193">
        <v>8</v>
      </c>
      <c r="H489" s="193">
        <v>2</v>
      </c>
      <c r="I489" s="193">
        <v>1</v>
      </c>
      <c r="J489" s="193">
        <v>0</v>
      </c>
      <c r="K489" s="193">
        <v>1</v>
      </c>
      <c r="L489" s="193">
        <v>0</v>
      </c>
      <c r="M489" s="193">
        <v>1</v>
      </c>
      <c r="N489" s="193">
        <v>0</v>
      </c>
      <c r="O489" s="332">
        <v>0</v>
      </c>
      <c r="P489" s="180"/>
      <c r="Q489" s="190">
        <v>99</v>
      </c>
      <c r="R489" s="331">
        <v>7</v>
      </c>
      <c r="S489" s="193">
        <v>86</v>
      </c>
      <c r="T489" s="193">
        <v>0</v>
      </c>
      <c r="U489" s="193">
        <v>5</v>
      </c>
      <c r="V489" s="193">
        <v>0</v>
      </c>
      <c r="W489" s="193">
        <v>0</v>
      </c>
      <c r="X489" s="193">
        <v>0</v>
      </c>
      <c r="Y489" s="193">
        <v>0</v>
      </c>
      <c r="Z489" s="193">
        <v>1</v>
      </c>
      <c r="AA489" s="193">
        <v>0</v>
      </c>
      <c r="AB489" s="193">
        <v>0</v>
      </c>
      <c r="AC489" s="332">
        <v>0</v>
      </c>
      <c r="AD489" s="180"/>
      <c r="AE489" s="190">
        <v>246</v>
      </c>
      <c r="AF489" s="191">
        <v>10</v>
      </c>
      <c r="AG489" s="191">
        <v>216</v>
      </c>
      <c r="AH489" s="191">
        <v>1</v>
      </c>
      <c r="AI489" s="191">
        <v>13</v>
      </c>
      <c r="AJ489" s="191">
        <v>2</v>
      </c>
      <c r="AK489" s="191">
        <v>1</v>
      </c>
      <c r="AL489" s="191">
        <v>0</v>
      </c>
      <c r="AM489" s="191">
        <v>1</v>
      </c>
      <c r="AN489" s="191">
        <v>1</v>
      </c>
      <c r="AO489" s="191">
        <v>1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137</v>
      </c>
      <c r="D490" s="331">
        <v>5</v>
      </c>
      <c r="E490" s="193">
        <v>128</v>
      </c>
      <c r="F490" s="193">
        <v>0</v>
      </c>
      <c r="G490" s="193">
        <v>2</v>
      </c>
      <c r="H490" s="193">
        <v>0</v>
      </c>
      <c r="I490" s="193">
        <v>2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87</v>
      </c>
      <c r="R490" s="331">
        <v>6</v>
      </c>
      <c r="S490" s="193">
        <v>74</v>
      </c>
      <c r="T490" s="193">
        <v>1</v>
      </c>
      <c r="U490" s="193">
        <v>4</v>
      </c>
      <c r="V490" s="193">
        <v>1</v>
      </c>
      <c r="W490" s="193">
        <v>1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224</v>
      </c>
      <c r="AF490" s="191">
        <v>11</v>
      </c>
      <c r="AG490" s="191">
        <v>202</v>
      </c>
      <c r="AH490" s="191">
        <v>1</v>
      </c>
      <c r="AI490" s="191">
        <v>6</v>
      </c>
      <c r="AJ490" s="191">
        <v>1</v>
      </c>
      <c r="AK490" s="191">
        <v>3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145</v>
      </c>
      <c r="D491" s="331">
        <v>2</v>
      </c>
      <c r="E491" s="193">
        <v>129</v>
      </c>
      <c r="F491" s="193">
        <v>1</v>
      </c>
      <c r="G491" s="193">
        <v>9</v>
      </c>
      <c r="H491" s="193">
        <v>3</v>
      </c>
      <c r="I491" s="193">
        <v>1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72</v>
      </c>
      <c r="R491" s="331">
        <v>8</v>
      </c>
      <c r="S491" s="193">
        <v>55</v>
      </c>
      <c r="T491" s="193">
        <v>0</v>
      </c>
      <c r="U491" s="193">
        <v>4</v>
      </c>
      <c r="V491" s="193">
        <v>2</v>
      </c>
      <c r="W491" s="193">
        <v>1</v>
      </c>
      <c r="X491" s="193">
        <v>0</v>
      </c>
      <c r="Y491" s="193">
        <v>1</v>
      </c>
      <c r="Z491" s="193">
        <v>0</v>
      </c>
      <c r="AA491" s="193">
        <v>1</v>
      </c>
      <c r="AB491" s="193">
        <v>0</v>
      </c>
      <c r="AC491" s="332">
        <v>0</v>
      </c>
      <c r="AD491" s="180"/>
      <c r="AE491" s="190">
        <v>217</v>
      </c>
      <c r="AF491" s="191">
        <v>10</v>
      </c>
      <c r="AG491" s="191">
        <v>184</v>
      </c>
      <c r="AH491" s="191">
        <v>1</v>
      </c>
      <c r="AI491" s="191">
        <v>13</v>
      </c>
      <c r="AJ491" s="191">
        <v>5</v>
      </c>
      <c r="AK491" s="191">
        <v>2</v>
      </c>
      <c r="AL491" s="191">
        <v>0</v>
      </c>
      <c r="AM491" s="191">
        <v>1</v>
      </c>
      <c r="AN491" s="191">
        <v>0</v>
      </c>
      <c r="AO491" s="191">
        <v>1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100</v>
      </c>
      <c r="D492" s="331">
        <v>2</v>
      </c>
      <c r="E492" s="193">
        <v>87</v>
      </c>
      <c r="F492" s="193">
        <v>0</v>
      </c>
      <c r="G492" s="193">
        <v>9</v>
      </c>
      <c r="H492" s="193">
        <v>0</v>
      </c>
      <c r="I492" s="193">
        <v>0</v>
      </c>
      <c r="J492" s="193">
        <v>0</v>
      </c>
      <c r="K492" s="193">
        <v>0</v>
      </c>
      <c r="L492" s="193">
        <v>1</v>
      </c>
      <c r="M492" s="193">
        <v>1</v>
      </c>
      <c r="N492" s="193">
        <v>0</v>
      </c>
      <c r="O492" s="332">
        <v>0</v>
      </c>
      <c r="P492" s="180"/>
      <c r="Q492" s="190">
        <v>76</v>
      </c>
      <c r="R492" s="331">
        <v>7</v>
      </c>
      <c r="S492" s="193">
        <v>60</v>
      </c>
      <c r="T492" s="193">
        <v>0</v>
      </c>
      <c r="U492" s="193">
        <v>5</v>
      </c>
      <c r="V492" s="193">
        <v>1</v>
      </c>
      <c r="W492" s="193">
        <v>2</v>
      </c>
      <c r="X492" s="193">
        <v>0</v>
      </c>
      <c r="Y492" s="193">
        <v>1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176</v>
      </c>
      <c r="AF492" s="191">
        <v>9</v>
      </c>
      <c r="AG492" s="191">
        <v>147</v>
      </c>
      <c r="AH492" s="191">
        <v>0</v>
      </c>
      <c r="AI492" s="191">
        <v>14</v>
      </c>
      <c r="AJ492" s="191">
        <v>1</v>
      </c>
      <c r="AK492" s="191">
        <v>2</v>
      </c>
      <c r="AL492" s="191">
        <v>0</v>
      </c>
      <c r="AM492" s="191">
        <v>1</v>
      </c>
      <c r="AN492" s="191">
        <v>1</v>
      </c>
      <c r="AO492" s="191">
        <v>1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86</v>
      </c>
      <c r="D493" s="331">
        <v>1</v>
      </c>
      <c r="E493" s="193">
        <v>76</v>
      </c>
      <c r="F493" s="193">
        <v>0</v>
      </c>
      <c r="G493" s="193">
        <v>5</v>
      </c>
      <c r="H493" s="193">
        <v>0</v>
      </c>
      <c r="I493" s="193">
        <v>1</v>
      </c>
      <c r="J493" s="193">
        <v>0</v>
      </c>
      <c r="K493" s="193">
        <v>0</v>
      </c>
      <c r="L493" s="193">
        <v>1</v>
      </c>
      <c r="M493" s="193">
        <v>2</v>
      </c>
      <c r="N493" s="193">
        <v>0</v>
      </c>
      <c r="O493" s="332">
        <v>0</v>
      </c>
      <c r="P493" s="180"/>
      <c r="Q493" s="190">
        <v>70</v>
      </c>
      <c r="R493" s="331">
        <v>4</v>
      </c>
      <c r="S493" s="193">
        <v>54</v>
      </c>
      <c r="T493" s="193">
        <v>1</v>
      </c>
      <c r="U493" s="193">
        <v>9</v>
      </c>
      <c r="V493" s="193">
        <v>0</v>
      </c>
      <c r="W493" s="193">
        <v>1</v>
      </c>
      <c r="X493" s="193">
        <v>0</v>
      </c>
      <c r="Y493" s="193">
        <v>0</v>
      </c>
      <c r="Z493" s="193">
        <v>0</v>
      </c>
      <c r="AA493" s="193">
        <v>1</v>
      </c>
      <c r="AB493" s="193">
        <v>0</v>
      </c>
      <c r="AC493" s="332">
        <v>0</v>
      </c>
      <c r="AD493" s="180"/>
      <c r="AE493" s="190">
        <v>156</v>
      </c>
      <c r="AF493" s="191">
        <v>5</v>
      </c>
      <c r="AG493" s="191">
        <v>130</v>
      </c>
      <c r="AH493" s="191">
        <v>1</v>
      </c>
      <c r="AI493" s="191">
        <v>14</v>
      </c>
      <c r="AJ493" s="191">
        <v>0</v>
      </c>
      <c r="AK493" s="191">
        <v>2</v>
      </c>
      <c r="AL493" s="191">
        <v>0</v>
      </c>
      <c r="AM493" s="191">
        <v>0</v>
      </c>
      <c r="AN493" s="191">
        <v>1</v>
      </c>
      <c r="AO493" s="191">
        <v>3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116</v>
      </c>
      <c r="D494" s="331">
        <v>3</v>
      </c>
      <c r="E494" s="193">
        <v>97</v>
      </c>
      <c r="F494" s="193">
        <v>0</v>
      </c>
      <c r="G494" s="193">
        <v>10</v>
      </c>
      <c r="H494" s="193">
        <v>2</v>
      </c>
      <c r="I494" s="193">
        <v>1</v>
      </c>
      <c r="J494" s="193">
        <v>0</v>
      </c>
      <c r="K494" s="193">
        <v>0</v>
      </c>
      <c r="L494" s="193">
        <v>1</v>
      </c>
      <c r="M494" s="193">
        <v>2</v>
      </c>
      <c r="N494" s="193">
        <v>0</v>
      </c>
      <c r="O494" s="332">
        <v>0</v>
      </c>
      <c r="P494" s="180"/>
      <c r="Q494" s="190">
        <v>64</v>
      </c>
      <c r="R494" s="331">
        <v>1</v>
      </c>
      <c r="S494" s="193">
        <v>51</v>
      </c>
      <c r="T494" s="193">
        <v>1</v>
      </c>
      <c r="U494" s="193">
        <v>8</v>
      </c>
      <c r="V494" s="193">
        <v>0</v>
      </c>
      <c r="W494" s="193">
        <v>1</v>
      </c>
      <c r="X494" s="193">
        <v>0</v>
      </c>
      <c r="Y494" s="193">
        <v>0</v>
      </c>
      <c r="Z494" s="193">
        <v>2</v>
      </c>
      <c r="AA494" s="193">
        <v>0</v>
      </c>
      <c r="AB494" s="193">
        <v>0</v>
      </c>
      <c r="AC494" s="332">
        <v>0</v>
      </c>
      <c r="AD494" s="180"/>
      <c r="AE494" s="190">
        <v>180</v>
      </c>
      <c r="AF494" s="191">
        <v>4</v>
      </c>
      <c r="AG494" s="191">
        <v>148</v>
      </c>
      <c r="AH494" s="191">
        <v>1</v>
      </c>
      <c r="AI494" s="191">
        <v>18</v>
      </c>
      <c r="AJ494" s="191">
        <v>2</v>
      </c>
      <c r="AK494" s="191">
        <v>2</v>
      </c>
      <c r="AL494" s="191">
        <v>0</v>
      </c>
      <c r="AM494" s="191">
        <v>0</v>
      </c>
      <c r="AN494" s="191">
        <v>3</v>
      </c>
      <c r="AO494" s="191">
        <v>2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70</v>
      </c>
      <c r="D495" s="331">
        <v>0</v>
      </c>
      <c r="E495" s="193">
        <v>59</v>
      </c>
      <c r="F495" s="193">
        <v>1</v>
      </c>
      <c r="G495" s="193">
        <v>8</v>
      </c>
      <c r="H495" s="193">
        <v>0</v>
      </c>
      <c r="I495" s="193">
        <v>0</v>
      </c>
      <c r="J495" s="193">
        <v>0</v>
      </c>
      <c r="K495" s="193">
        <v>0</v>
      </c>
      <c r="L495" s="193">
        <v>1</v>
      </c>
      <c r="M495" s="193">
        <v>1</v>
      </c>
      <c r="N495" s="193">
        <v>0</v>
      </c>
      <c r="O495" s="332">
        <v>0</v>
      </c>
      <c r="P495" s="180"/>
      <c r="Q495" s="190">
        <v>48</v>
      </c>
      <c r="R495" s="331">
        <v>1</v>
      </c>
      <c r="S495" s="193">
        <v>42</v>
      </c>
      <c r="T495" s="193">
        <v>0</v>
      </c>
      <c r="U495" s="193">
        <v>5</v>
      </c>
      <c r="V495" s="193">
        <v>0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118</v>
      </c>
      <c r="AF495" s="191">
        <v>1</v>
      </c>
      <c r="AG495" s="191">
        <v>101</v>
      </c>
      <c r="AH495" s="191">
        <v>1</v>
      </c>
      <c r="AI495" s="191">
        <v>13</v>
      </c>
      <c r="AJ495" s="191">
        <v>0</v>
      </c>
      <c r="AK495" s="191">
        <v>0</v>
      </c>
      <c r="AL495" s="191">
        <v>0</v>
      </c>
      <c r="AM495" s="191">
        <v>0</v>
      </c>
      <c r="AN495" s="191">
        <v>1</v>
      </c>
      <c r="AO495" s="191">
        <v>1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92</v>
      </c>
      <c r="D496" s="331">
        <v>1</v>
      </c>
      <c r="E496" s="193">
        <v>73</v>
      </c>
      <c r="F496" s="193">
        <v>0</v>
      </c>
      <c r="G496" s="193">
        <v>12</v>
      </c>
      <c r="H496" s="193">
        <v>0</v>
      </c>
      <c r="I496" s="193">
        <v>0</v>
      </c>
      <c r="J496" s="193">
        <v>1</v>
      </c>
      <c r="K496" s="193">
        <v>1</v>
      </c>
      <c r="L496" s="193">
        <v>1</v>
      </c>
      <c r="M496" s="193">
        <v>3</v>
      </c>
      <c r="N496" s="193">
        <v>0</v>
      </c>
      <c r="O496" s="332">
        <v>0</v>
      </c>
      <c r="P496" s="180"/>
      <c r="Q496" s="190">
        <v>72</v>
      </c>
      <c r="R496" s="331">
        <v>1</v>
      </c>
      <c r="S496" s="193">
        <v>60</v>
      </c>
      <c r="T496" s="193">
        <v>0</v>
      </c>
      <c r="U496" s="193">
        <v>5</v>
      </c>
      <c r="V496" s="193">
        <v>1</v>
      </c>
      <c r="W496" s="193">
        <v>1</v>
      </c>
      <c r="X496" s="193">
        <v>0</v>
      </c>
      <c r="Y496" s="193">
        <v>0</v>
      </c>
      <c r="Z496" s="193">
        <v>3</v>
      </c>
      <c r="AA496" s="193">
        <v>1</v>
      </c>
      <c r="AB496" s="193">
        <v>0</v>
      </c>
      <c r="AC496" s="332">
        <v>0</v>
      </c>
      <c r="AD496" s="180"/>
      <c r="AE496" s="190">
        <v>164</v>
      </c>
      <c r="AF496" s="191">
        <v>2</v>
      </c>
      <c r="AG496" s="191">
        <v>133</v>
      </c>
      <c r="AH496" s="191">
        <v>0</v>
      </c>
      <c r="AI496" s="191">
        <v>17</v>
      </c>
      <c r="AJ496" s="191">
        <v>1</v>
      </c>
      <c r="AK496" s="191">
        <v>1</v>
      </c>
      <c r="AL496" s="191">
        <v>1</v>
      </c>
      <c r="AM496" s="191">
        <v>1</v>
      </c>
      <c r="AN496" s="191">
        <v>4</v>
      </c>
      <c r="AO496" s="191">
        <v>4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98</v>
      </c>
      <c r="D497" s="331">
        <v>4</v>
      </c>
      <c r="E497" s="193">
        <v>80</v>
      </c>
      <c r="F497" s="193">
        <v>0</v>
      </c>
      <c r="G497" s="193">
        <v>10</v>
      </c>
      <c r="H497" s="193">
        <v>1</v>
      </c>
      <c r="I497" s="193">
        <v>1</v>
      </c>
      <c r="J497" s="193">
        <v>0</v>
      </c>
      <c r="K497" s="193">
        <v>2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62</v>
      </c>
      <c r="R497" s="331">
        <v>2</v>
      </c>
      <c r="S497" s="193">
        <v>49</v>
      </c>
      <c r="T497" s="193">
        <v>0</v>
      </c>
      <c r="U497" s="193">
        <v>5</v>
      </c>
      <c r="V497" s="193">
        <v>1</v>
      </c>
      <c r="W497" s="193">
        <v>1</v>
      </c>
      <c r="X497" s="193">
        <v>0</v>
      </c>
      <c r="Y497" s="193">
        <v>0</v>
      </c>
      <c r="Z497" s="193">
        <v>3</v>
      </c>
      <c r="AA497" s="193">
        <v>1</v>
      </c>
      <c r="AB497" s="193">
        <v>0</v>
      </c>
      <c r="AC497" s="332">
        <v>0</v>
      </c>
      <c r="AD497" s="180"/>
      <c r="AE497" s="190">
        <v>160</v>
      </c>
      <c r="AF497" s="191">
        <v>6</v>
      </c>
      <c r="AG497" s="191">
        <v>129</v>
      </c>
      <c r="AH497" s="191">
        <v>0</v>
      </c>
      <c r="AI497" s="191">
        <v>15</v>
      </c>
      <c r="AJ497" s="191">
        <v>2</v>
      </c>
      <c r="AK497" s="191">
        <v>2</v>
      </c>
      <c r="AL497" s="191">
        <v>0</v>
      </c>
      <c r="AM497" s="191">
        <v>2</v>
      </c>
      <c r="AN497" s="191">
        <v>3</v>
      </c>
      <c r="AO497" s="191">
        <v>1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79</v>
      </c>
      <c r="D498" s="331">
        <v>0</v>
      </c>
      <c r="E498" s="193">
        <v>69</v>
      </c>
      <c r="F498" s="193">
        <v>0</v>
      </c>
      <c r="G498" s="193">
        <v>9</v>
      </c>
      <c r="H498" s="193">
        <v>0</v>
      </c>
      <c r="I498" s="193">
        <v>0</v>
      </c>
      <c r="J498" s="193">
        <v>0</v>
      </c>
      <c r="K498" s="193">
        <v>0</v>
      </c>
      <c r="L498" s="193">
        <v>1</v>
      </c>
      <c r="M498" s="193">
        <v>0</v>
      </c>
      <c r="N498" s="193">
        <v>0</v>
      </c>
      <c r="O498" s="332">
        <v>0</v>
      </c>
      <c r="P498" s="180"/>
      <c r="Q498" s="190">
        <v>74</v>
      </c>
      <c r="R498" s="331">
        <v>0</v>
      </c>
      <c r="S498" s="193">
        <v>57</v>
      </c>
      <c r="T498" s="193">
        <v>0</v>
      </c>
      <c r="U498" s="193">
        <v>11</v>
      </c>
      <c r="V498" s="193">
        <v>1</v>
      </c>
      <c r="W498" s="193">
        <v>3</v>
      </c>
      <c r="X498" s="193">
        <v>1</v>
      </c>
      <c r="Y498" s="193">
        <v>1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153</v>
      </c>
      <c r="AF498" s="191">
        <v>0</v>
      </c>
      <c r="AG498" s="191">
        <v>126</v>
      </c>
      <c r="AH498" s="191">
        <v>0</v>
      </c>
      <c r="AI498" s="191">
        <v>20</v>
      </c>
      <c r="AJ498" s="191">
        <v>1</v>
      </c>
      <c r="AK498" s="191">
        <v>3</v>
      </c>
      <c r="AL498" s="191">
        <v>1</v>
      </c>
      <c r="AM498" s="191">
        <v>1</v>
      </c>
      <c r="AN498" s="191">
        <v>1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72</v>
      </c>
      <c r="D499" s="331">
        <v>1</v>
      </c>
      <c r="E499" s="193">
        <v>61</v>
      </c>
      <c r="F499" s="193">
        <v>1</v>
      </c>
      <c r="G499" s="193">
        <v>8</v>
      </c>
      <c r="H499" s="193">
        <v>0</v>
      </c>
      <c r="I499" s="193">
        <v>1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53</v>
      </c>
      <c r="R499" s="331">
        <v>1</v>
      </c>
      <c r="S499" s="193">
        <v>36</v>
      </c>
      <c r="T499" s="193">
        <v>0</v>
      </c>
      <c r="U499" s="193">
        <v>12</v>
      </c>
      <c r="V499" s="193">
        <v>1</v>
      </c>
      <c r="W499" s="193">
        <v>2</v>
      </c>
      <c r="X499" s="193">
        <v>0</v>
      </c>
      <c r="Y499" s="193">
        <v>0</v>
      </c>
      <c r="Z499" s="193">
        <v>1</v>
      </c>
      <c r="AA499" s="193">
        <v>0</v>
      </c>
      <c r="AB499" s="193">
        <v>0</v>
      </c>
      <c r="AC499" s="332">
        <v>0</v>
      </c>
      <c r="AD499" s="180"/>
      <c r="AE499" s="190">
        <v>125</v>
      </c>
      <c r="AF499" s="191">
        <v>2</v>
      </c>
      <c r="AG499" s="191">
        <v>97</v>
      </c>
      <c r="AH499" s="191">
        <v>1</v>
      </c>
      <c r="AI499" s="191">
        <v>20</v>
      </c>
      <c r="AJ499" s="191">
        <v>1</v>
      </c>
      <c r="AK499" s="191">
        <v>3</v>
      </c>
      <c r="AL499" s="191">
        <v>0</v>
      </c>
      <c r="AM499" s="191">
        <v>0</v>
      </c>
      <c r="AN499" s="191">
        <v>1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77</v>
      </c>
      <c r="D500" s="331">
        <v>4</v>
      </c>
      <c r="E500" s="193">
        <v>57</v>
      </c>
      <c r="F500" s="193">
        <v>1</v>
      </c>
      <c r="G500" s="193">
        <v>9</v>
      </c>
      <c r="H500" s="193">
        <v>1</v>
      </c>
      <c r="I500" s="193">
        <v>0</v>
      </c>
      <c r="J500" s="193">
        <v>0</v>
      </c>
      <c r="K500" s="193">
        <v>1</v>
      </c>
      <c r="L500" s="193">
        <v>3</v>
      </c>
      <c r="M500" s="193">
        <v>1</v>
      </c>
      <c r="N500" s="193">
        <v>0</v>
      </c>
      <c r="O500" s="332">
        <v>0</v>
      </c>
      <c r="P500" s="180"/>
      <c r="Q500" s="190">
        <v>75</v>
      </c>
      <c r="R500" s="331">
        <v>4</v>
      </c>
      <c r="S500" s="193">
        <v>54</v>
      </c>
      <c r="T500" s="193">
        <v>0</v>
      </c>
      <c r="U500" s="193">
        <v>11</v>
      </c>
      <c r="V500" s="193">
        <v>1</v>
      </c>
      <c r="W500" s="193">
        <v>0</v>
      </c>
      <c r="X500" s="193">
        <v>1</v>
      </c>
      <c r="Y500" s="193">
        <v>2</v>
      </c>
      <c r="Z500" s="193">
        <v>1</v>
      </c>
      <c r="AA500" s="193">
        <v>1</v>
      </c>
      <c r="AB500" s="193">
        <v>0</v>
      </c>
      <c r="AC500" s="332">
        <v>0</v>
      </c>
      <c r="AD500" s="180"/>
      <c r="AE500" s="190">
        <v>152</v>
      </c>
      <c r="AF500" s="191">
        <v>8</v>
      </c>
      <c r="AG500" s="191">
        <v>111</v>
      </c>
      <c r="AH500" s="191">
        <v>1</v>
      </c>
      <c r="AI500" s="191">
        <v>20</v>
      </c>
      <c r="AJ500" s="191">
        <v>2</v>
      </c>
      <c r="AK500" s="191">
        <v>0</v>
      </c>
      <c r="AL500" s="191">
        <v>1</v>
      </c>
      <c r="AM500" s="191">
        <v>3</v>
      </c>
      <c r="AN500" s="191">
        <v>4</v>
      </c>
      <c r="AO500" s="191">
        <v>2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77</v>
      </c>
      <c r="D501" s="331">
        <v>3</v>
      </c>
      <c r="E501" s="193">
        <v>60</v>
      </c>
      <c r="F501" s="193">
        <v>0</v>
      </c>
      <c r="G501" s="193">
        <v>8</v>
      </c>
      <c r="H501" s="193">
        <v>1</v>
      </c>
      <c r="I501" s="193">
        <v>1</v>
      </c>
      <c r="J501" s="193">
        <v>0</v>
      </c>
      <c r="K501" s="193">
        <v>1</v>
      </c>
      <c r="L501" s="193">
        <v>2</v>
      </c>
      <c r="M501" s="193">
        <v>0</v>
      </c>
      <c r="N501" s="193">
        <v>0</v>
      </c>
      <c r="O501" s="332">
        <v>1</v>
      </c>
      <c r="P501" s="180"/>
      <c r="Q501" s="190">
        <v>59</v>
      </c>
      <c r="R501" s="331">
        <v>2</v>
      </c>
      <c r="S501" s="193">
        <v>46</v>
      </c>
      <c r="T501" s="193">
        <v>0</v>
      </c>
      <c r="U501" s="193">
        <v>7</v>
      </c>
      <c r="V501" s="193">
        <v>2</v>
      </c>
      <c r="W501" s="193">
        <v>1</v>
      </c>
      <c r="X501" s="193">
        <v>0</v>
      </c>
      <c r="Y501" s="193">
        <v>1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136</v>
      </c>
      <c r="AF501" s="191">
        <v>5</v>
      </c>
      <c r="AG501" s="191">
        <v>106</v>
      </c>
      <c r="AH501" s="191">
        <v>0</v>
      </c>
      <c r="AI501" s="191">
        <v>15</v>
      </c>
      <c r="AJ501" s="191">
        <v>3</v>
      </c>
      <c r="AK501" s="191">
        <v>2</v>
      </c>
      <c r="AL501" s="191">
        <v>0</v>
      </c>
      <c r="AM501" s="191">
        <v>2</v>
      </c>
      <c r="AN501" s="191">
        <v>2</v>
      </c>
      <c r="AO501" s="191">
        <v>0</v>
      </c>
      <c r="AP501" s="191">
        <v>0</v>
      </c>
      <c r="AQ501" s="192">
        <v>1</v>
      </c>
      <c r="AR501" s="11"/>
    </row>
    <row r="502" spans="1:44" x14ac:dyDescent="0.25">
      <c r="A502" s="240">
        <v>4</v>
      </c>
      <c r="B502" s="311">
        <v>0.48958299999999999</v>
      </c>
      <c r="C502" s="190">
        <v>74</v>
      </c>
      <c r="D502" s="331">
        <v>1</v>
      </c>
      <c r="E502" s="193">
        <v>58</v>
      </c>
      <c r="F502" s="193">
        <v>0</v>
      </c>
      <c r="G502" s="193">
        <v>8</v>
      </c>
      <c r="H502" s="193">
        <v>1</v>
      </c>
      <c r="I502" s="193">
        <v>1</v>
      </c>
      <c r="J502" s="193">
        <v>0</v>
      </c>
      <c r="K502" s="193">
        <v>2</v>
      </c>
      <c r="L502" s="193">
        <v>2</v>
      </c>
      <c r="M502" s="193">
        <v>1</v>
      </c>
      <c r="N502" s="193">
        <v>0</v>
      </c>
      <c r="O502" s="332">
        <v>0</v>
      </c>
      <c r="P502" s="134"/>
      <c r="Q502" s="190">
        <v>61</v>
      </c>
      <c r="R502" s="331">
        <v>1</v>
      </c>
      <c r="S502" s="193">
        <v>44</v>
      </c>
      <c r="T502" s="193">
        <v>2</v>
      </c>
      <c r="U502" s="193">
        <v>12</v>
      </c>
      <c r="V502" s="193">
        <v>0</v>
      </c>
      <c r="W502" s="193">
        <v>0</v>
      </c>
      <c r="X502" s="193">
        <v>0</v>
      </c>
      <c r="Y502" s="193">
        <v>0</v>
      </c>
      <c r="Z502" s="193">
        <v>1</v>
      </c>
      <c r="AA502" s="193">
        <v>1</v>
      </c>
      <c r="AB502" s="193">
        <v>0</v>
      </c>
      <c r="AC502" s="332">
        <v>0</v>
      </c>
      <c r="AD502" s="134"/>
      <c r="AE502" s="190">
        <v>135</v>
      </c>
      <c r="AF502" s="191">
        <v>2</v>
      </c>
      <c r="AG502" s="191">
        <v>102</v>
      </c>
      <c r="AH502" s="191">
        <v>2</v>
      </c>
      <c r="AI502" s="191">
        <v>20</v>
      </c>
      <c r="AJ502" s="191">
        <v>1</v>
      </c>
      <c r="AK502" s="191">
        <v>1</v>
      </c>
      <c r="AL502" s="191">
        <v>0</v>
      </c>
      <c r="AM502" s="191">
        <v>2</v>
      </c>
      <c r="AN502" s="191">
        <v>3</v>
      </c>
      <c r="AO502" s="191">
        <v>2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78</v>
      </c>
      <c r="D503" s="331">
        <v>3</v>
      </c>
      <c r="E503" s="193">
        <v>53</v>
      </c>
      <c r="F503" s="193">
        <v>0</v>
      </c>
      <c r="G503" s="193">
        <v>13</v>
      </c>
      <c r="H503" s="193">
        <v>0</v>
      </c>
      <c r="I503" s="193">
        <v>1</v>
      </c>
      <c r="J503" s="193">
        <v>0</v>
      </c>
      <c r="K503" s="193">
        <v>3</v>
      </c>
      <c r="L503" s="193">
        <v>5</v>
      </c>
      <c r="M503" s="193">
        <v>0</v>
      </c>
      <c r="N503" s="193">
        <v>0</v>
      </c>
      <c r="O503" s="332">
        <v>0</v>
      </c>
      <c r="P503" s="180"/>
      <c r="Q503" s="190">
        <v>59</v>
      </c>
      <c r="R503" s="331">
        <v>1</v>
      </c>
      <c r="S503" s="193">
        <v>46</v>
      </c>
      <c r="T503" s="193">
        <v>0</v>
      </c>
      <c r="U503" s="193">
        <v>9</v>
      </c>
      <c r="V503" s="193">
        <v>1</v>
      </c>
      <c r="W503" s="193">
        <v>0</v>
      </c>
      <c r="X503" s="193">
        <v>0</v>
      </c>
      <c r="Y503" s="193">
        <v>0</v>
      </c>
      <c r="Z503" s="193">
        <v>0</v>
      </c>
      <c r="AA503" s="193">
        <v>2</v>
      </c>
      <c r="AB503" s="193">
        <v>0</v>
      </c>
      <c r="AC503" s="332">
        <v>0</v>
      </c>
      <c r="AD503" s="180"/>
      <c r="AE503" s="190">
        <v>137</v>
      </c>
      <c r="AF503" s="193">
        <v>4</v>
      </c>
      <c r="AG503" s="191">
        <v>99</v>
      </c>
      <c r="AH503" s="191">
        <v>0</v>
      </c>
      <c r="AI503" s="191">
        <v>22</v>
      </c>
      <c r="AJ503" s="191">
        <v>1</v>
      </c>
      <c r="AK503" s="191">
        <v>1</v>
      </c>
      <c r="AL503" s="191">
        <v>0</v>
      </c>
      <c r="AM503" s="191">
        <v>3</v>
      </c>
      <c r="AN503" s="191">
        <v>5</v>
      </c>
      <c r="AO503" s="191">
        <v>2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60</v>
      </c>
      <c r="D504" s="331">
        <v>1</v>
      </c>
      <c r="E504" s="193">
        <v>52</v>
      </c>
      <c r="F504" s="193">
        <v>0</v>
      </c>
      <c r="G504" s="193">
        <v>5</v>
      </c>
      <c r="H504" s="193">
        <v>0</v>
      </c>
      <c r="I504" s="193">
        <v>0</v>
      </c>
      <c r="J504" s="193">
        <v>0</v>
      </c>
      <c r="K504" s="193">
        <v>1</v>
      </c>
      <c r="L504" s="193">
        <v>1</v>
      </c>
      <c r="M504" s="193">
        <v>0</v>
      </c>
      <c r="N504" s="193">
        <v>0</v>
      </c>
      <c r="O504" s="332">
        <v>0</v>
      </c>
      <c r="P504" s="180"/>
      <c r="Q504" s="190">
        <v>55</v>
      </c>
      <c r="R504" s="331">
        <v>2</v>
      </c>
      <c r="S504" s="193">
        <v>41</v>
      </c>
      <c r="T504" s="193">
        <v>1</v>
      </c>
      <c r="U504" s="193">
        <v>8</v>
      </c>
      <c r="V504" s="193">
        <v>0</v>
      </c>
      <c r="W504" s="193">
        <v>1</v>
      </c>
      <c r="X504" s="193">
        <v>0</v>
      </c>
      <c r="Y504" s="193">
        <v>0</v>
      </c>
      <c r="Z504" s="193">
        <v>1</v>
      </c>
      <c r="AA504" s="193">
        <v>1</v>
      </c>
      <c r="AB504" s="193">
        <v>0</v>
      </c>
      <c r="AC504" s="332">
        <v>0</v>
      </c>
      <c r="AD504" s="180"/>
      <c r="AE504" s="190">
        <v>115</v>
      </c>
      <c r="AF504" s="191">
        <v>3</v>
      </c>
      <c r="AG504" s="191">
        <v>93</v>
      </c>
      <c r="AH504" s="191">
        <v>1</v>
      </c>
      <c r="AI504" s="191">
        <v>13</v>
      </c>
      <c r="AJ504" s="191">
        <v>0</v>
      </c>
      <c r="AK504" s="191">
        <v>1</v>
      </c>
      <c r="AL504" s="191">
        <v>0</v>
      </c>
      <c r="AM504" s="191">
        <v>1</v>
      </c>
      <c r="AN504" s="191">
        <v>2</v>
      </c>
      <c r="AO504" s="191">
        <v>1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72</v>
      </c>
      <c r="D505" s="331">
        <v>1</v>
      </c>
      <c r="E505" s="193">
        <v>58</v>
      </c>
      <c r="F505" s="193">
        <v>0</v>
      </c>
      <c r="G505" s="193">
        <v>9</v>
      </c>
      <c r="H505" s="193">
        <v>0</v>
      </c>
      <c r="I505" s="193">
        <v>1</v>
      </c>
      <c r="J505" s="193">
        <v>0</v>
      </c>
      <c r="K505" s="193">
        <v>0</v>
      </c>
      <c r="L505" s="193">
        <v>2</v>
      </c>
      <c r="M505" s="193">
        <v>0</v>
      </c>
      <c r="N505" s="193">
        <v>0</v>
      </c>
      <c r="O505" s="332">
        <v>1</v>
      </c>
      <c r="P505" s="180"/>
      <c r="Q505" s="190">
        <v>90</v>
      </c>
      <c r="R505" s="331">
        <v>3</v>
      </c>
      <c r="S505" s="193">
        <v>72</v>
      </c>
      <c r="T505" s="193">
        <v>0</v>
      </c>
      <c r="U505" s="193">
        <v>8</v>
      </c>
      <c r="V505" s="193">
        <v>0</v>
      </c>
      <c r="W505" s="193">
        <v>0</v>
      </c>
      <c r="X505" s="193">
        <v>0</v>
      </c>
      <c r="Y505" s="193">
        <v>2</v>
      </c>
      <c r="Z505" s="193">
        <v>2</v>
      </c>
      <c r="AA505" s="193">
        <v>3</v>
      </c>
      <c r="AB505" s="193">
        <v>0</v>
      </c>
      <c r="AC505" s="332">
        <v>0</v>
      </c>
      <c r="AD505" s="180"/>
      <c r="AE505" s="190">
        <v>162</v>
      </c>
      <c r="AF505" s="191">
        <v>4</v>
      </c>
      <c r="AG505" s="191">
        <v>130</v>
      </c>
      <c r="AH505" s="191">
        <v>0</v>
      </c>
      <c r="AI505" s="191">
        <v>17</v>
      </c>
      <c r="AJ505" s="191">
        <v>0</v>
      </c>
      <c r="AK505" s="191">
        <v>1</v>
      </c>
      <c r="AL505" s="191">
        <v>0</v>
      </c>
      <c r="AM505" s="191">
        <v>2</v>
      </c>
      <c r="AN505" s="191">
        <v>4</v>
      </c>
      <c r="AO505" s="191">
        <v>3</v>
      </c>
      <c r="AP505" s="191">
        <v>0</v>
      </c>
      <c r="AQ505" s="192">
        <v>1</v>
      </c>
      <c r="AR505" s="11"/>
    </row>
    <row r="506" spans="1:44" x14ac:dyDescent="0.25">
      <c r="A506" s="240">
        <v>4</v>
      </c>
      <c r="B506" s="311">
        <v>0.53125</v>
      </c>
      <c r="C506" s="190">
        <v>80</v>
      </c>
      <c r="D506" s="331">
        <v>6</v>
      </c>
      <c r="E506" s="193">
        <v>64</v>
      </c>
      <c r="F506" s="193">
        <v>1</v>
      </c>
      <c r="G506" s="193">
        <v>6</v>
      </c>
      <c r="H506" s="193">
        <v>1</v>
      </c>
      <c r="I506" s="193">
        <v>0</v>
      </c>
      <c r="J506" s="193">
        <v>0</v>
      </c>
      <c r="K506" s="193">
        <v>0</v>
      </c>
      <c r="L506" s="193">
        <v>0</v>
      </c>
      <c r="M506" s="193">
        <v>1</v>
      </c>
      <c r="N506" s="193">
        <v>1</v>
      </c>
      <c r="O506" s="332">
        <v>0</v>
      </c>
      <c r="P506" s="180"/>
      <c r="Q506" s="190">
        <v>54</v>
      </c>
      <c r="R506" s="331">
        <v>2</v>
      </c>
      <c r="S506" s="193">
        <v>36</v>
      </c>
      <c r="T506" s="193">
        <v>0</v>
      </c>
      <c r="U506" s="193">
        <v>7</v>
      </c>
      <c r="V506" s="193">
        <v>0</v>
      </c>
      <c r="W506" s="193">
        <v>1</v>
      </c>
      <c r="X506" s="193">
        <v>0</v>
      </c>
      <c r="Y506" s="193">
        <v>1</v>
      </c>
      <c r="Z506" s="193">
        <v>5</v>
      </c>
      <c r="AA506" s="193">
        <v>2</v>
      </c>
      <c r="AB506" s="193">
        <v>0</v>
      </c>
      <c r="AC506" s="332">
        <v>0</v>
      </c>
      <c r="AD506" s="180"/>
      <c r="AE506" s="190">
        <v>134</v>
      </c>
      <c r="AF506" s="191">
        <v>8</v>
      </c>
      <c r="AG506" s="191">
        <v>100</v>
      </c>
      <c r="AH506" s="191">
        <v>1</v>
      </c>
      <c r="AI506" s="191">
        <v>13</v>
      </c>
      <c r="AJ506" s="191">
        <v>1</v>
      </c>
      <c r="AK506" s="191">
        <v>1</v>
      </c>
      <c r="AL506" s="191">
        <v>0</v>
      </c>
      <c r="AM506" s="191">
        <v>1</v>
      </c>
      <c r="AN506" s="191">
        <v>5</v>
      </c>
      <c r="AO506" s="191">
        <v>3</v>
      </c>
      <c r="AP506" s="191">
        <v>1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90</v>
      </c>
      <c r="D507" s="331">
        <v>0</v>
      </c>
      <c r="E507" s="193">
        <v>75</v>
      </c>
      <c r="F507" s="193">
        <v>0</v>
      </c>
      <c r="G507" s="193">
        <v>9</v>
      </c>
      <c r="H507" s="193">
        <v>1</v>
      </c>
      <c r="I507" s="193">
        <v>0</v>
      </c>
      <c r="J507" s="193">
        <v>0</v>
      </c>
      <c r="K507" s="193">
        <v>0</v>
      </c>
      <c r="L507" s="193">
        <v>4</v>
      </c>
      <c r="M507" s="193">
        <v>1</v>
      </c>
      <c r="N507" s="193">
        <v>0</v>
      </c>
      <c r="O507" s="332">
        <v>0</v>
      </c>
      <c r="P507" s="180"/>
      <c r="Q507" s="190">
        <v>71</v>
      </c>
      <c r="R507" s="331">
        <v>3</v>
      </c>
      <c r="S507" s="193">
        <v>55</v>
      </c>
      <c r="T507" s="193">
        <v>0</v>
      </c>
      <c r="U507" s="193">
        <v>8</v>
      </c>
      <c r="V507" s="193">
        <v>0</v>
      </c>
      <c r="W507" s="193">
        <v>2</v>
      </c>
      <c r="X507" s="193">
        <v>0</v>
      </c>
      <c r="Y507" s="193">
        <v>1</v>
      </c>
      <c r="Z507" s="193">
        <v>0</v>
      </c>
      <c r="AA507" s="193">
        <v>2</v>
      </c>
      <c r="AB507" s="193">
        <v>0</v>
      </c>
      <c r="AC507" s="332">
        <v>0</v>
      </c>
      <c r="AD507" s="180"/>
      <c r="AE507" s="190">
        <v>161</v>
      </c>
      <c r="AF507" s="191">
        <v>3</v>
      </c>
      <c r="AG507" s="191">
        <v>130</v>
      </c>
      <c r="AH507" s="191">
        <v>0</v>
      </c>
      <c r="AI507" s="191">
        <v>17</v>
      </c>
      <c r="AJ507" s="191">
        <v>1</v>
      </c>
      <c r="AK507" s="191">
        <v>2</v>
      </c>
      <c r="AL507" s="191">
        <v>0</v>
      </c>
      <c r="AM507" s="191">
        <v>1</v>
      </c>
      <c r="AN507" s="191">
        <v>4</v>
      </c>
      <c r="AO507" s="191">
        <v>3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77</v>
      </c>
      <c r="D508" s="331">
        <v>0</v>
      </c>
      <c r="E508" s="193">
        <v>59</v>
      </c>
      <c r="F508" s="193">
        <v>0</v>
      </c>
      <c r="G508" s="193">
        <v>12</v>
      </c>
      <c r="H508" s="193">
        <v>1</v>
      </c>
      <c r="I508" s="193">
        <v>0</v>
      </c>
      <c r="J508" s="193">
        <v>0</v>
      </c>
      <c r="K508" s="193">
        <v>1</v>
      </c>
      <c r="L508" s="193">
        <v>2</v>
      </c>
      <c r="M508" s="193">
        <v>2</v>
      </c>
      <c r="N508" s="193">
        <v>0</v>
      </c>
      <c r="O508" s="332">
        <v>0</v>
      </c>
      <c r="P508" s="180"/>
      <c r="Q508" s="190">
        <v>58</v>
      </c>
      <c r="R508" s="331">
        <v>4</v>
      </c>
      <c r="S508" s="193">
        <v>40</v>
      </c>
      <c r="T508" s="193">
        <v>0</v>
      </c>
      <c r="U508" s="193">
        <v>8</v>
      </c>
      <c r="V508" s="193">
        <v>2</v>
      </c>
      <c r="W508" s="193">
        <v>1</v>
      </c>
      <c r="X508" s="193">
        <v>0</v>
      </c>
      <c r="Y508" s="193">
        <v>1</v>
      </c>
      <c r="Z508" s="193">
        <v>0</v>
      </c>
      <c r="AA508" s="193">
        <v>1</v>
      </c>
      <c r="AB508" s="193">
        <v>1</v>
      </c>
      <c r="AC508" s="332">
        <v>0</v>
      </c>
      <c r="AD508" s="180"/>
      <c r="AE508" s="190">
        <v>135</v>
      </c>
      <c r="AF508" s="191">
        <v>4</v>
      </c>
      <c r="AG508" s="191">
        <v>99</v>
      </c>
      <c r="AH508" s="191">
        <v>0</v>
      </c>
      <c r="AI508" s="191">
        <v>20</v>
      </c>
      <c r="AJ508" s="191">
        <v>3</v>
      </c>
      <c r="AK508" s="191">
        <v>1</v>
      </c>
      <c r="AL508" s="191">
        <v>0</v>
      </c>
      <c r="AM508" s="191">
        <v>2</v>
      </c>
      <c r="AN508" s="191">
        <v>2</v>
      </c>
      <c r="AO508" s="191">
        <v>3</v>
      </c>
      <c r="AP508" s="191">
        <v>1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61</v>
      </c>
      <c r="D509" s="331">
        <v>2</v>
      </c>
      <c r="E509" s="193">
        <v>42</v>
      </c>
      <c r="F509" s="193">
        <v>0</v>
      </c>
      <c r="G509" s="193">
        <v>10</v>
      </c>
      <c r="H509" s="193">
        <v>2</v>
      </c>
      <c r="I509" s="193">
        <v>1</v>
      </c>
      <c r="J509" s="193">
        <v>0</v>
      </c>
      <c r="K509" s="193">
        <v>1</v>
      </c>
      <c r="L509" s="193">
        <v>2</v>
      </c>
      <c r="M509" s="193">
        <v>1</v>
      </c>
      <c r="N509" s="193">
        <v>0</v>
      </c>
      <c r="O509" s="332">
        <v>0</v>
      </c>
      <c r="P509" s="180"/>
      <c r="Q509" s="190">
        <v>57</v>
      </c>
      <c r="R509" s="331">
        <v>3</v>
      </c>
      <c r="S509" s="193">
        <v>40</v>
      </c>
      <c r="T509" s="193">
        <v>0</v>
      </c>
      <c r="U509" s="193">
        <v>9</v>
      </c>
      <c r="V509" s="193">
        <v>3</v>
      </c>
      <c r="W509" s="193">
        <v>1</v>
      </c>
      <c r="X509" s="193">
        <v>0</v>
      </c>
      <c r="Y509" s="193">
        <v>0</v>
      </c>
      <c r="Z509" s="193">
        <v>0</v>
      </c>
      <c r="AA509" s="193">
        <v>1</v>
      </c>
      <c r="AB509" s="193">
        <v>0</v>
      </c>
      <c r="AC509" s="332">
        <v>0</v>
      </c>
      <c r="AD509" s="180"/>
      <c r="AE509" s="190">
        <v>118</v>
      </c>
      <c r="AF509" s="191">
        <v>5</v>
      </c>
      <c r="AG509" s="191">
        <v>82</v>
      </c>
      <c r="AH509" s="191">
        <v>0</v>
      </c>
      <c r="AI509" s="191">
        <v>19</v>
      </c>
      <c r="AJ509" s="191">
        <v>5</v>
      </c>
      <c r="AK509" s="191">
        <v>2</v>
      </c>
      <c r="AL509" s="191">
        <v>0</v>
      </c>
      <c r="AM509" s="191">
        <v>1</v>
      </c>
      <c r="AN509" s="191">
        <v>2</v>
      </c>
      <c r="AO509" s="191">
        <v>2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81</v>
      </c>
      <c r="D510" s="331">
        <v>2</v>
      </c>
      <c r="E510" s="193">
        <v>65</v>
      </c>
      <c r="F510" s="193">
        <v>2</v>
      </c>
      <c r="G510" s="193">
        <v>9</v>
      </c>
      <c r="H510" s="193">
        <v>0</v>
      </c>
      <c r="I510" s="193">
        <v>0</v>
      </c>
      <c r="J510" s="193">
        <v>0</v>
      </c>
      <c r="K510" s="193">
        <v>0</v>
      </c>
      <c r="L510" s="193">
        <v>2</v>
      </c>
      <c r="M510" s="193">
        <v>1</v>
      </c>
      <c r="N510" s="193">
        <v>0</v>
      </c>
      <c r="O510" s="332">
        <v>0</v>
      </c>
      <c r="P510" s="180"/>
      <c r="Q510" s="190">
        <v>65</v>
      </c>
      <c r="R510" s="331">
        <v>6</v>
      </c>
      <c r="S510" s="193">
        <v>38</v>
      </c>
      <c r="T510" s="193">
        <v>2</v>
      </c>
      <c r="U510" s="193">
        <v>12</v>
      </c>
      <c r="V510" s="193">
        <v>0</v>
      </c>
      <c r="W510" s="193">
        <v>2</v>
      </c>
      <c r="X510" s="193">
        <v>1</v>
      </c>
      <c r="Y510" s="193">
        <v>1</v>
      </c>
      <c r="Z510" s="193">
        <v>1</v>
      </c>
      <c r="AA510" s="193">
        <v>2</v>
      </c>
      <c r="AB510" s="193">
        <v>0</v>
      </c>
      <c r="AC510" s="332">
        <v>0</v>
      </c>
      <c r="AD510" s="180"/>
      <c r="AE510" s="190">
        <v>146</v>
      </c>
      <c r="AF510" s="191">
        <v>8</v>
      </c>
      <c r="AG510" s="191">
        <v>103</v>
      </c>
      <c r="AH510" s="191">
        <v>4</v>
      </c>
      <c r="AI510" s="191">
        <v>21</v>
      </c>
      <c r="AJ510" s="191">
        <v>0</v>
      </c>
      <c r="AK510" s="191">
        <v>2</v>
      </c>
      <c r="AL510" s="191">
        <v>1</v>
      </c>
      <c r="AM510" s="191">
        <v>1</v>
      </c>
      <c r="AN510" s="191">
        <v>3</v>
      </c>
      <c r="AO510" s="191">
        <v>3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96</v>
      </c>
      <c r="D511" s="331">
        <v>2</v>
      </c>
      <c r="E511" s="193">
        <v>79</v>
      </c>
      <c r="F511" s="193">
        <v>0</v>
      </c>
      <c r="G511" s="193">
        <v>10</v>
      </c>
      <c r="H511" s="193">
        <v>0</v>
      </c>
      <c r="I511" s="193">
        <v>0</v>
      </c>
      <c r="J511" s="193">
        <v>0</v>
      </c>
      <c r="K511" s="193">
        <v>1</v>
      </c>
      <c r="L511" s="193">
        <v>2</v>
      </c>
      <c r="M511" s="193">
        <v>2</v>
      </c>
      <c r="N511" s="193">
        <v>0</v>
      </c>
      <c r="O511" s="332">
        <v>0</v>
      </c>
      <c r="P511" s="180"/>
      <c r="Q511" s="190">
        <v>61</v>
      </c>
      <c r="R511" s="331">
        <v>1</v>
      </c>
      <c r="S511" s="193">
        <v>46</v>
      </c>
      <c r="T511" s="193">
        <v>1</v>
      </c>
      <c r="U511" s="193">
        <v>9</v>
      </c>
      <c r="V511" s="193">
        <v>0</v>
      </c>
      <c r="W511" s="193">
        <v>1</v>
      </c>
      <c r="X511" s="193">
        <v>0</v>
      </c>
      <c r="Y511" s="193">
        <v>2</v>
      </c>
      <c r="Z511" s="193">
        <v>1</v>
      </c>
      <c r="AA511" s="193">
        <v>0</v>
      </c>
      <c r="AB511" s="193">
        <v>0</v>
      </c>
      <c r="AC511" s="332">
        <v>0</v>
      </c>
      <c r="AD511" s="180"/>
      <c r="AE511" s="190">
        <v>157</v>
      </c>
      <c r="AF511" s="191">
        <v>3</v>
      </c>
      <c r="AG511" s="191">
        <v>125</v>
      </c>
      <c r="AH511" s="191">
        <v>1</v>
      </c>
      <c r="AI511" s="191">
        <v>19</v>
      </c>
      <c r="AJ511" s="191">
        <v>0</v>
      </c>
      <c r="AK511" s="191">
        <v>1</v>
      </c>
      <c r="AL511" s="191">
        <v>0</v>
      </c>
      <c r="AM511" s="191">
        <v>3</v>
      </c>
      <c r="AN511" s="191">
        <v>3</v>
      </c>
      <c r="AO511" s="191">
        <v>2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79</v>
      </c>
      <c r="D512" s="331">
        <v>1</v>
      </c>
      <c r="E512" s="193">
        <v>63</v>
      </c>
      <c r="F512" s="193">
        <v>0</v>
      </c>
      <c r="G512" s="193">
        <v>6</v>
      </c>
      <c r="H512" s="193">
        <v>0</v>
      </c>
      <c r="I512" s="193">
        <v>1</v>
      </c>
      <c r="J512" s="193">
        <v>1</v>
      </c>
      <c r="K512" s="193">
        <v>0</v>
      </c>
      <c r="L512" s="193">
        <v>4</v>
      </c>
      <c r="M512" s="193">
        <v>3</v>
      </c>
      <c r="N512" s="193">
        <v>0</v>
      </c>
      <c r="O512" s="332">
        <v>0</v>
      </c>
      <c r="P512" s="180"/>
      <c r="Q512" s="190">
        <v>58</v>
      </c>
      <c r="R512" s="331">
        <v>3</v>
      </c>
      <c r="S512" s="193">
        <v>47</v>
      </c>
      <c r="T512" s="193">
        <v>0</v>
      </c>
      <c r="U512" s="193">
        <v>4</v>
      </c>
      <c r="V512" s="193">
        <v>1</v>
      </c>
      <c r="W512" s="193">
        <v>1</v>
      </c>
      <c r="X512" s="193">
        <v>0</v>
      </c>
      <c r="Y512" s="193">
        <v>1</v>
      </c>
      <c r="Z512" s="193">
        <v>0</v>
      </c>
      <c r="AA512" s="193">
        <v>1</v>
      </c>
      <c r="AB512" s="193">
        <v>0</v>
      </c>
      <c r="AC512" s="332">
        <v>0</v>
      </c>
      <c r="AD512" s="180"/>
      <c r="AE512" s="190">
        <v>137</v>
      </c>
      <c r="AF512" s="191">
        <v>4</v>
      </c>
      <c r="AG512" s="191">
        <v>110</v>
      </c>
      <c r="AH512" s="191">
        <v>0</v>
      </c>
      <c r="AI512" s="191">
        <v>10</v>
      </c>
      <c r="AJ512" s="191">
        <v>1</v>
      </c>
      <c r="AK512" s="191">
        <v>2</v>
      </c>
      <c r="AL512" s="191">
        <v>1</v>
      </c>
      <c r="AM512" s="191">
        <v>1</v>
      </c>
      <c r="AN512" s="191">
        <v>4</v>
      </c>
      <c r="AO512" s="191">
        <v>4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89</v>
      </c>
      <c r="D513" s="331">
        <v>3</v>
      </c>
      <c r="E513" s="193">
        <v>69</v>
      </c>
      <c r="F513" s="193">
        <v>2</v>
      </c>
      <c r="G513" s="193">
        <v>12</v>
      </c>
      <c r="H513" s="193">
        <v>0</v>
      </c>
      <c r="I513" s="193">
        <v>1</v>
      </c>
      <c r="J513" s="193">
        <v>0</v>
      </c>
      <c r="K513" s="193">
        <v>1</v>
      </c>
      <c r="L513" s="193">
        <v>0</v>
      </c>
      <c r="M513" s="193">
        <v>1</v>
      </c>
      <c r="N513" s="193">
        <v>0</v>
      </c>
      <c r="O513" s="332">
        <v>0</v>
      </c>
      <c r="P513" s="180"/>
      <c r="Q513" s="190">
        <v>77</v>
      </c>
      <c r="R513" s="331">
        <v>1</v>
      </c>
      <c r="S513" s="193">
        <v>57</v>
      </c>
      <c r="T513" s="193">
        <v>0</v>
      </c>
      <c r="U513" s="193">
        <v>11</v>
      </c>
      <c r="V513" s="193">
        <v>1</v>
      </c>
      <c r="W513" s="193">
        <v>2</v>
      </c>
      <c r="X513" s="193">
        <v>0</v>
      </c>
      <c r="Y513" s="193">
        <v>2</v>
      </c>
      <c r="Z513" s="193">
        <v>3</v>
      </c>
      <c r="AA513" s="193">
        <v>0</v>
      </c>
      <c r="AB513" s="193">
        <v>0</v>
      </c>
      <c r="AC513" s="332">
        <v>0</v>
      </c>
      <c r="AD513" s="180"/>
      <c r="AE513" s="190">
        <v>166</v>
      </c>
      <c r="AF513" s="191">
        <v>4</v>
      </c>
      <c r="AG513" s="191">
        <v>126</v>
      </c>
      <c r="AH513" s="191">
        <v>2</v>
      </c>
      <c r="AI513" s="191">
        <v>23</v>
      </c>
      <c r="AJ513" s="191">
        <v>1</v>
      </c>
      <c r="AK513" s="191">
        <v>3</v>
      </c>
      <c r="AL513" s="191">
        <v>0</v>
      </c>
      <c r="AM513" s="191">
        <v>3</v>
      </c>
      <c r="AN513" s="191">
        <v>3</v>
      </c>
      <c r="AO513" s="191">
        <v>1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101</v>
      </c>
      <c r="D514" s="331">
        <v>1</v>
      </c>
      <c r="E514" s="193">
        <v>79</v>
      </c>
      <c r="F514" s="193">
        <v>0</v>
      </c>
      <c r="G514" s="193">
        <v>12</v>
      </c>
      <c r="H514" s="193">
        <v>1</v>
      </c>
      <c r="I514" s="193">
        <v>1</v>
      </c>
      <c r="J514" s="193">
        <v>0</v>
      </c>
      <c r="K514" s="193">
        <v>0</v>
      </c>
      <c r="L514" s="193">
        <v>7</v>
      </c>
      <c r="M514" s="193">
        <v>0</v>
      </c>
      <c r="N514" s="193">
        <v>0</v>
      </c>
      <c r="O514" s="332">
        <v>0</v>
      </c>
      <c r="P514" s="180"/>
      <c r="Q514" s="190">
        <v>49</v>
      </c>
      <c r="R514" s="331">
        <v>4</v>
      </c>
      <c r="S514" s="193">
        <v>30</v>
      </c>
      <c r="T514" s="193">
        <v>0</v>
      </c>
      <c r="U514" s="193">
        <v>10</v>
      </c>
      <c r="V514" s="193">
        <v>0</v>
      </c>
      <c r="W514" s="193">
        <v>0</v>
      </c>
      <c r="X514" s="193">
        <v>0</v>
      </c>
      <c r="Y514" s="193">
        <v>1</v>
      </c>
      <c r="Z514" s="193">
        <v>1</v>
      </c>
      <c r="AA514" s="193">
        <v>3</v>
      </c>
      <c r="AB514" s="193">
        <v>0</v>
      </c>
      <c r="AC514" s="332">
        <v>0</v>
      </c>
      <c r="AD514" s="180"/>
      <c r="AE514" s="190">
        <v>150</v>
      </c>
      <c r="AF514" s="191">
        <v>5</v>
      </c>
      <c r="AG514" s="191">
        <v>109</v>
      </c>
      <c r="AH514" s="191">
        <v>0</v>
      </c>
      <c r="AI514" s="191">
        <v>22</v>
      </c>
      <c r="AJ514" s="191">
        <v>1</v>
      </c>
      <c r="AK514" s="191">
        <v>1</v>
      </c>
      <c r="AL514" s="191">
        <v>0</v>
      </c>
      <c r="AM514" s="191">
        <v>1</v>
      </c>
      <c r="AN514" s="191">
        <v>8</v>
      </c>
      <c r="AO514" s="191">
        <v>3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91</v>
      </c>
      <c r="D515" s="331">
        <v>7</v>
      </c>
      <c r="E515" s="193">
        <v>73</v>
      </c>
      <c r="F515" s="193">
        <v>1</v>
      </c>
      <c r="G515" s="193">
        <v>7</v>
      </c>
      <c r="H515" s="193">
        <v>1</v>
      </c>
      <c r="I515" s="193">
        <v>0</v>
      </c>
      <c r="J515" s="193">
        <v>0</v>
      </c>
      <c r="K515" s="193">
        <v>1</v>
      </c>
      <c r="L515" s="193">
        <v>0</v>
      </c>
      <c r="M515" s="193">
        <v>1</v>
      </c>
      <c r="N515" s="193">
        <v>0</v>
      </c>
      <c r="O515" s="332">
        <v>0</v>
      </c>
      <c r="P515" s="180"/>
      <c r="Q515" s="190">
        <v>58</v>
      </c>
      <c r="R515" s="331">
        <v>2</v>
      </c>
      <c r="S515" s="193">
        <v>47</v>
      </c>
      <c r="T515" s="193">
        <v>0</v>
      </c>
      <c r="U515" s="193">
        <v>5</v>
      </c>
      <c r="V515" s="193">
        <v>1</v>
      </c>
      <c r="W515" s="193">
        <v>2</v>
      </c>
      <c r="X515" s="193">
        <v>0</v>
      </c>
      <c r="Y515" s="193">
        <v>0</v>
      </c>
      <c r="Z515" s="193">
        <v>0</v>
      </c>
      <c r="AA515" s="193">
        <v>1</v>
      </c>
      <c r="AB515" s="193">
        <v>0</v>
      </c>
      <c r="AC515" s="332">
        <v>0</v>
      </c>
      <c r="AD515" s="180"/>
      <c r="AE515" s="190">
        <v>149</v>
      </c>
      <c r="AF515" s="191">
        <v>9</v>
      </c>
      <c r="AG515" s="191">
        <v>120</v>
      </c>
      <c r="AH515" s="191">
        <v>1</v>
      </c>
      <c r="AI515" s="191">
        <v>12</v>
      </c>
      <c r="AJ515" s="191">
        <v>2</v>
      </c>
      <c r="AK515" s="191">
        <v>2</v>
      </c>
      <c r="AL515" s="191">
        <v>0</v>
      </c>
      <c r="AM515" s="191">
        <v>1</v>
      </c>
      <c r="AN515" s="191">
        <v>0</v>
      </c>
      <c r="AO515" s="191">
        <v>2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94</v>
      </c>
      <c r="D516" s="331">
        <v>3</v>
      </c>
      <c r="E516" s="193">
        <v>72</v>
      </c>
      <c r="F516" s="193">
        <v>0</v>
      </c>
      <c r="G516" s="193">
        <v>15</v>
      </c>
      <c r="H516" s="193">
        <v>1</v>
      </c>
      <c r="I516" s="193">
        <v>1</v>
      </c>
      <c r="J516" s="193">
        <v>0</v>
      </c>
      <c r="K516" s="193">
        <v>0</v>
      </c>
      <c r="L516" s="193">
        <v>2</v>
      </c>
      <c r="M516" s="193">
        <v>0</v>
      </c>
      <c r="N516" s="193">
        <v>0</v>
      </c>
      <c r="O516" s="332">
        <v>0</v>
      </c>
      <c r="P516" s="180"/>
      <c r="Q516" s="190">
        <v>59</v>
      </c>
      <c r="R516" s="331">
        <v>6</v>
      </c>
      <c r="S516" s="193">
        <v>43</v>
      </c>
      <c r="T516" s="193">
        <v>0</v>
      </c>
      <c r="U516" s="193">
        <v>6</v>
      </c>
      <c r="V516" s="193">
        <v>0</v>
      </c>
      <c r="W516" s="193">
        <v>1</v>
      </c>
      <c r="X516" s="193">
        <v>0</v>
      </c>
      <c r="Y516" s="193">
        <v>0</v>
      </c>
      <c r="Z516" s="193">
        <v>2</v>
      </c>
      <c r="AA516" s="193">
        <v>1</v>
      </c>
      <c r="AB516" s="193">
        <v>0</v>
      </c>
      <c r="AC516" s="332">
        <v>0</v>
      </c>
      <c r="AD516" s="180"/>
      <c r="AE516" s="190">
        <v>153</v>
      </c>
      <c r="AF516" s="191">
        <v>9</v>
      </c>
      <c r="AG516" s="191">
        <v>115</v>
      </c>
      <c r="AH516" s="191">
        <v>0</v>
      </c>
      <c r="AI516" s="191">
        <v>21</v>
      </c>
      <c r="AJ516" s="191">
        <v>1</v>
      </c>
      <c r="AK516" s="191">
        <v>2</v>
      </c>
      <c r="AL516" s="191">
        <v>0</v>
      </c>
      <c r="AM516" s="191">
        <v>0</v>
      </c>
      <c r="AN516" s="191">
        <v>4</v>
      </c>
      <c r="AO516" s="191">
        <v>1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85</v>
      </c>
      <c r="D517" s="331">
        <v>2</v>
      </c>
      <c r="E517" s="193">
        <v>74</v>
      </c>
      <c r="F517" s="193">
        <v>0</v>
      </c>
      <c r="G517" s="193">
        <v>5</v>
      </c>
      <c r="H517" s="193">
        <v>0</v>
      </c>
      <c r="I517" s="193">
        <v>1</v>
      </c>
      <c r="J517" s="193">
        <v>0</v>
      </c>
      <c r="K517" s="193">
        <v>0</v>
      </c>
      <c r="L517" s="193">
        <v>2</v>
      </c>
      <c r="M517" s="193">
        <v>1</v>
      </c>
      <c r="N517" s="193">
        <v>0</v>
      </c>
      <c r="O517" s="332">
        <v>0</v>
      </c>
      <c r="P517" s="180"/>
      <c r="Q517" s="190">
        <v>76</v>
      </c>
      <c r="R517" s="331">
        <v>0</v>
      </c>
      <c r="S517" s="193">
        <v>65</v>
      </c>
      <c r="T517" s="193">
        <v>0</v>
      </c>
      <c r="U517" s="193">
        <v>4</v>
      </c>
      <c r="V517" s="193">
        <v>2</v>
      </c>
      <c r="W517" s="193">
        <v>0</v>
      </c>
      <c r="X517" s="193">
        <v>0</v>
      </c>
      <c r="Y517" s="193">
        <v>0</v>
      </c>
      <c r="Z517" s="193">
        <v>1</v>
      </c>
      <c r="AA517" s="193">
        <v>4</v>
      </c>
      <c r="AB517" s="193">
        <v>0</v>
      </c>
      <c r="AC517" s="332">
        <v>0</v>
      </c>
      <c r="AD517" s="180"/>
      <c r="AE517" s="190">
        <v>161</v>
      </c>
      <c r="AF517" s="191">
        <v>2</v>
      </c>
      <c r="AG517" s="191">
        <v>139</v>
      </c>
      <c r="AH517" s="191">
        <v>0</v>
      </c>
      <c r="AI517" s="191">
        <v>9</v>
      </c>
      <c r="AJ517" s="191">
        <v>2</v>
      </c>
      <c r="AK517" s="191">
        <v>1</v>
      </c>
      <c r="AL517" s="191">
        <v>0</v>
      </c>
      <c r="AM517" s="191">
        <v>0</v>
      </c>
      <c r="AN517" s="191">
        <v>3</v>
      </c>
      <c r="AO517" s="191">
        <v>5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127</v>
      </c>
      <c r="D518" s="331">
        <v>2</v>
      </c>
      <c r="E518" s="193">
        <v>116</v>
      </c>
      <c r="F518" s="193">
        <v>1</v>
      </c>
      <c r="G518" s="193">
        <v>6</v>
      </c>
      <c r="H518" s="193">
        <v>1</v>
      </c>
      <c r="I518" s="193">
        <v>0</v>
      </c>
      <c r="J518" s="193">
        <v>0</v>
      </c>
      <c r="K518" s="193">
        <v>0</v>
      </c>
      <c r="L518" s="193">
        <v>0</v>
      </c>
      <c r="M518" s="193">
        <v>1</v>
      </c>
      <c r="N518" s="193">
        <v>0</v>
      </c>
      <c r="O518" s="332">
        <v>0</v>
      </c>
      <c r="P518" s="180"/>
      <c r="Q518" s="190">
        <v>72</v>
      </c>
      <c r="R518" s="331">
        <v>6</v>
      </c>
      <c r="S518" s="193">
        <v>55</v>
      </c>
      <c r="T518" s="193">
        <v>0</v>
      </c>
      <c r="U518" s="193">
        <v>7</v>
      </c>
      <c r="V518" s="193">
        <v>3</v>
      </c>
      <c r="W518" s="193">
        <v>1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199</v>
      </c>
      <c r="AF518" s="191">
        <v>8</v>
      </c>
      <c r="AG518" s="191">
        <v>171</v>
      </c>
      <c r="AH518" s="191">
        <v>1</v>
      </c>
      <c r="AI518" s="191">
        <v>13</v>
      </c>
      <c r="AJ518" s="191">
        <v>4</v>
      </c>
      <c r="AK518" s="191">
        <v>1</v>
      </c>
      <c r="AL518" s="191">
        <v>0</v>
      </c>
      <c r="AM518" s="191">
        <v>0</v>
      </c>
      <c r="AN518" s="191">
        <v>0</v>
      </c>
      <c r="AO518" s="191">
        <v>1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99</v>
      </c>
      <c r="D519" s="331">
        <v>1</v>
      </c>
      <c r="E519" s="193">
        <v>86</v>
      </c>
      <c r="F519" s="193">
        <v>1</v>
      </c>
      <c r="G519" s="193">
        <v>9</v>
      </c>
      <c r="H519" s="193">
        <v>1</v>
      </c>
      <c r="I519" s="193">
        <v>0</v>
      </c>
      <c r="J519" s="193">
        <v>0</v>
      </c>
      <c r="K519" s="193">
        <v>0</v>
      </c>
      <c r="L519" s="193">
        <v>0</v>
      </c>
      <c r="M519" s="193">
        <v>1</v>
      </c>
      <c r="N519" s="193">
        <v>0</v>
      </c>
      <c r="O519" s="332">
        <v>0</v>
      </c>
      <c r="P519" s="180"/>
      <c r="Q519" s="190">
        <v>65</v>
      </c>
      <c r="R519" s="331">
        <v>3</v>
      </c>
      <c r="S519" s="193">
        <v>53</v>
      </c>
      <c r="T519" s="193">
        <v>0</v>
      </c>
      <c r="U519" s="193">
        <v>5</v>
      </c>
      <c r="V519" s="193">
        <v>0</v>
      </c>
      <c r="W519" s="193">
        <v>1</v>
      </c>
      <c r="X519" s="193">
        <v>1</v>
      </c>
      <c r="Y519" s="193">
        <v>0</v>
      </c>
      <c r="Z519" s="193">
        <v>2</v>
      </c>
      <c r="AA519" s="193">
        <v>0</v>
      </c>
      <c r="AB519" s="193">
        <v>0</v>
      </c>
      <c r="AC519" s="332">
        <v>0</v>
      </c>
      <c r="AD519" s="180"/>
      <c r="AE519" s="190">
        <v>164</v>
      </c>
      <c r="AF519" s="191">
        <v>4</v>
      </c>
      <c r="AG519" s="191">
        <v>139</v>
      </c>
      <c r="AH519" s="191">
        <v>1</v>
      </c>
      <c r="AI519" s="191">
        <v>14</v>
      </c>
      <c r="AJ519" s="191">
        <v>1</v>
      </c>
      <c r="AK519" s="191">
        <v>1</v>
      </c>
      <c r="AL519" s="191">
        <v>1</v>
      </c>
      <c r="AM519" s="191">
        <v>0</v>
      </c>
      <c r="AN519" s="191">
        <v>2</v>
      </c>
      <c r="AO519" s="191">
        <v>1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112</v>
      </c>
      <c r="D520" s="331">
        <v>6</v>
      </c>
      <c r="E520" s="193">
        <v>93</v>
      </c>
      <c r="F520" s="193">
        <v>1</v>
      </c>
      <c r="G520" s="193">
        <v>10</v>
      </c>
      <c r="H520" s="193">
        <v>2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49</v>
      </c>
      <c r="R520" s="331">
        <v>3</v>
      </c>
      <c r="S520" s="193">
        <v>40</v>
      </c>
      <c r="T520" s="193">
        <v>0</v>
      </c>
      <c r="U520" s="193">
        <v>4</v>
      </c>
      <c r="V520" s="193">
        <v>1</v>
      </c>
      <c r="W520" s="193">
        <v>0</v>
      </c>
      <c r="X520" s="193">
        <v>0</v>
      </c>
      <c r="Y520" s="193">
        <v>1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161</v>
      </c>
      <c r="AF520" s="191">
        <v>9</v>
      </c>
      <c r="AG520" s="191">
        <v>133</v>
      </c>
      <c r="AH520" s="191">
        <v>1</v>
      </c>
      <c r="AI520" s="191">
        <v>14</v>
      </c>
      <c r="AJ520" s="191">
        <v>3</v>
      </c>
      <c r="AK520" s="191">
        <v>0</v>
      </c>
      <c r="AL520" s="191">
        <v>0</v>
      </c>
      <c r="AM520" s="191">
        <v>1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87</v>
      </c>
      <c r="D521" s="331">
        <v>1</v>
      </c>
      <c r="E521" s="193">
        <v>79</v>
      </c>
      <c r="F521" s="193">
        <v>0</v>
      </c>
      <c r="G521" s="193">
        <v>5</v>
      </c>
      <c r="H521" s="193">
        <v>1</v>
      </c>
      <c r="I521" s="193">
        <v>0</v>
      </c>
      <c r="J521" s="193">
        <v>0</v>
      </c>
      <c r="K521" s="193">
        <v>0</v>
      </c>
      <c r="L521" s="193">
        <v>1</v>
      </c>
      <c r="M521" s="193">
        <v>0</v>
      </c>
      <c r="N521" s="193">
        <v>0</v>
      </c>
      <c r="O521" s="332">
        <v>0</v>
      </c>
      <c r="P521" s="180"/>
      <c r="Q521" s="190">
        <v>52</v>
      </c>
      <c r="R521" s="331">
        <v>5</v>
      </c>
      <c r="S521" s="193">
        <v>43</v>
      </c>
      <c r="T521" s="193">
        <v>0</v>
      </c>
      <c r="U521" s="193">
        <v>3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1</v>
      </c>
      <c r="AB521" s="193">
        <v>0</v>
      </c>
      <c r="AC521" s="332">
        <v>0</v>
      </c>
      <c r="AD521" s="180"/>
      <c r="AE521" s="190">
        <v>139</v>
      </c>
      <c r="AF521" s="191">
        <v>6</v>
      </c>
      <c r="AG521" s="191">
        <v>122</v>
      </c>
      <c r="AH521" s="191">
        <v>0</v>
      </c>
      <c r="AI521" s="191">
        <v>8</v>
      </c>
      <c r="AJ521" s="191">
        <v>1</v>
      </c>
      <c r="AK521" s="191">
        <v>0</v>
      </c>
      <c r="AL521" s="191">
        <v>0</v>
      </c>
      <c r="AM521" s="191">
        <v>0</v>
      </c>
      <c r="AN521" s="191">
        <v>1</v>
      </c>
      <c r="AO521" s="191">
        <v>1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104</v>
      </c>
      <c r="D522" s="331">
        <v>4</v>
      </c>
      <c r="E522" s="193">
        <v>89</v>
      </c>
      <c r="F522" s="193">
        <v>0</v>
      </c>
      <c r="G522" s="193">
        <v>8</v>
      </c>
      <c r="H522" s="193">
        <v>1</v>
      </c>
      <c r="I522" s="193">
        <v>2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61</v>
      </c>
      <c r="R522" s="331">
        <v>9</v>
      </c>
      <c r="S522" s="193">
        <v>46</v>
      </c>
      <c r="T522" s="193">
        <v>1</v>
      </c>
      <c r="U522" s="193">
        <v>3</v>
      </c>
      <c r="V522" s="193">
        <v>1</v>
      </c>
      <c r="W522" s="193">
        <v>0</v>
      </c>
      <c r="X522" s="193">
        <v>0</v>
      </c>
      <c r="Y522" s="193">
        <v>0</v>
      </c>
      <c r="Z522" s="193">
        <v>1</v>
      </c>
      <c r="AA522" s="193">
        <v>0</v>
      </c>
      <c r="AB522" s="193">
        <v>0</v>
      </c>
      <c r="AC522" s="332">
        <v>0</v>
      </c>
      <c r="AD522" s="180"/>
      <c r="AE522" s="190">
        <v>165</v>
      </c>
      <c r="AF522" s="191">
        <v>13</v>
      </c>
      <c r="AG522" s="191">
        <v>135</v>
      </c>
      <c r="AH522" s="191">
        <v>1</v>
      </c>
      <c r="AI522" s="191">
        <v>11</v>
      </c>
      <c r="AJ522" s="191">
        <v>2</v>
      </c>
      <c r="AK522" s="191">
        <v>2</v>
      </c>
      <c r="AL522" s="191">
        <v>0</v>
      </c>
      <c r="AM522" s="191">
        <v>0</v>
      </c>
      <c r="AN522" s="191">
        <v>1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126</v>
      </c>
      <c r="D523" s="331">
        <v>6</v>
      </c>
      <c r="E523" s="193">
        <v>114</v>
      </c>
      <c r="F523" s="193">
        <v>0</v>
      </c>
      <c r="G523" s="193">
        <v>2</v>
      </c>
      <c r="H523" s="193">
        <v>0</v>
      </c>
      <c r="I523" s="193">
        <v>1</v>
      </c>
      <c r="J523" s="193">
        <v>0</v>
      </c>
      <c r="K523" s="193">
        <v>1</v>
      </c>
      <c r="L523" s="193">
        <v>2</v>
      </c>
      <c r="M523" s="193">
        <v>0</v>
      </c>
      <c r="N523" s="193">
        <v>0</v>
      </c>
      <c r="O523" s="332">
        <v>0</v>
      </c>
      <c r="P523" s="180"/>
      <c r="Q523" s="190">
        <v>52</v>
      </c>
      <c r="R523" s="331">
        <v>1</v>
      </c>
      <c r="S523" s="193">
        <v>47</v>
      </c>
      <c r="T523" s="193">
        <v>0</v>
      </c>
      <c r="U523" s="193">
        <v>1</v>
      </c>
      <c r="V523" s="193">
        <v>0</v>
      </c>
      <c r="W523" s="193">
        <v>0</v>
      </c>
      <c r="X523" s="193">
        <v>0</v>
      </c>
      <c r="Y523" s="193">
        <v>0</v>
      </c>
      <c r="Z523" s="193">
        <v>1</v>
      </c>
      <c r="AA523" s="193">
        <v>2</v>
      </c>
      <c r="AB523" s="193">
        <v>0</v>
      </c>
      <c r="AC523" s="332">
        <v>0</v>
      </c>
      <c r="AD523" s="180"/>
      <c r="AE523" s="190">
        <v>178</v>
      </c>
      <c r="AF523" s="191">
        <v>7</v>
      </c>
      <c r="AG523" s="191">
        <v>161</v>
      </c>
      <c r="AH523" s="191">
        <v>0</v>
      </c>
      <c r="AI523" s="191">
        <v>3</v>
      </c>
      <c r="AJ523" s="191">
        <v>0</v>
      </c>
      <c r="AK523" s="191">
        <v>1</v>
      </c>
      <c r="AL523" s="191">
        <v>0</v>
      </c>
      <c r="AM523" s="191">
        <v>1</v>
      </c>
      <c r="AN523" s="191">
        <v>3</v>
      </c>
      <c r="AO523" s="191">
        <v>2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123</v>
      </c>
      <c r="D524" s="331">
        <v>3</v>
      </c>
      <c r="E524" s="193">
        <v>110</v>
      </c>
      <c r="F524" s="193">
        <v>1</v>
      </c>
      <c r="G524" s="193">
        <v>7</v>
      </c>
      <c r="H524" s="193">
        <v>0</v>
      </c>
      <c r="I524" s="193">
        <v>0</v>
      </c>
      <c r="J524" s="193">
        <v>0</v>
      </c>
      <c r="K524" s="193">
        <v>1</v>
      </c>
      <c r="L524" s="193">
        <v>1</v>
      </c>
      <c r="M524" s="193">
        <v>0</v>
      </c>
      <c r="N524" s="193">
        <v>0</v>
      </c>
      <c r="O524" s="332">
        <v>0</v>
      </c>
      <c r="P524" s="180"/>
      <c r="Q524" s="190">
        <v>66</v>
      </c>
      <c r="R524" s="331">
        <v>7</v>
      </c>
      <c r="S524" s="193">
        <v>51</v>
      </c>
      <c r="T524" s="193">
        <v>1</v>
      </c>
      <c r="U524" s="193">
        <v>6</v>
      </c>
      <c r="V524" s="193">
        <v>0</v>
      </c>
      <c r="W524" s="193">
        <v>0</v>
      </c>
      <c r="X524" s="193">
        <v>0</v>
      </c>
      <c r="Y524" s="193">
        <v>1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189</v>
      </c>
      <c r="AF524" s="191">
        <v>10</v>
      </c>
      <c r="AG524" s="191">
        <v>161</v>
      </c>
      <c r="AH524" s="191">
        <v>2</v>
      </c>
      <c r="AI524" s="191">
        <v>13</v>
      </c>
      <c r="AJ524" s="191">
        <v>0</v>
      </c>
      <c r="AK524" s="191">
        <v>0</v>
      </c>
      <c r="AL524" s="191">
        <v>0</v>
      </c>
      <c r="AM524" s="191">
        <v>2</v>
      </c>
      <c r="AN524" s="191">
        <v>1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108</v>
      </c>
      <c r="D525" s="331">
        <v>4</v>
      </c>
      <c r="E525" s="193">
        <v>102</v>
      </c>
      <c r="F525" s="193">
        <v>0</v>
      </c>
      <c r="G525" s="193">
        <v>0</v>
      </c>
      <c r="H525" s="193">
        <v>1</v>
      </c>
      <c r="I525" s="193">
        <v>0</v>
      </c>
      <c r="J525" s="193">
        <v>0</v>
      </c>
      <c r="K525" s="193">
        <v>0</v>
      </c>
      <c r="L525" s="193">
        <v>1</v>
      </c>
      <c r="M525" s="193">
        <v>0</v>
      </c>
      <c r="N525" s="193">
        <v>0</v>
      </c>
      <c r="O525" s="332">
        <v>0</v>
      </c>
      <c r="P525" s="180"/>
      <c r="Q525" s="190">
        <v>64</v>
      </c>
      <c r="R525" s="331">
        <v>3</v>
      </c>
      <c r="S525" s="193">
        <v>57</v>
      </c>
      <c r="T525" s="193">
        <v>0</v>
      </c>
      <c r="U525" s="193">
        <v>3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1</v>
      </c>
      <c r="AB525" s="193">
        <v>0</v>
      </c>
      <c r="AC525" s="332">
        <v>0</v>
      </c>
      <c r="AD525" s="180"/>
      <c r="AE525" s="190">
        <v>172</v>
      </c>
      <c r="AF525" s="191">
        <v>7</v>
      </c>
      <c r="AG525" s="191">
        <v>159</v>
      </c>
      <c r="AH525" s="191">
        <v>0</v>
      </c>
      <c r="AI525" s="191">
        <v>3</v>
      </c>
      <c r="AJ525" s="191">
        <v>1</v>
      </c>
      <c r="AK525" s="191">
        <v>0</v>
      </c>
      <c r="AL525" s="191">
        <v>0</v>
      </c>
      <c r="AM525" s="191">
        <v>0</v>
      </c>
      <c r="AN525" s="191">
        <v>1</v>
      </c>
      <c r="AO525" s="191">
        <v>1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112</v>
      </c>
      <c r="D526" s="331">
        <v>8</v>
      </c>
      <c r="E526" s="193">
        <v>97</v>
      </c>
      <c r="F526" s="193">
        <v>0</v>
      </c>
      <c r="G526" s="193">
        <v>4</v>
      </c>
      <c r="H526" s="193">
        <v>0</v>
      </c>
      <c r="I526" s="193">
        <v>1</v>
      </c>
      <c r="J526" s="193">
        <v>0</v>
      </c>
      <c r="K526" s="193">
        <v>2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62</v>
      </c>
      <c r="R526" s="331">
        <v>2</v>
      </c>
      <c r="S526" s="193">
        <v>54</v>
      </c>
      <c r="T526" s="193">
        <v>0</v>
      </c>
      <c r="U526" s="193">
        <v>3</v>
      </c>
      <c r="V526" s="193">
        <v>0</v>
      </c>
      <c r="W526" s="193">
        <v>2</v>
      </c>
      <c r="X526" s="193">
        <v>0</v>
      </c>
      <c r="Y526" s="193">
        <v>0</v>
      </c>
      <c r="Z526" s="193">
        <v>1</v>
      </c>
      <c r="AA526" s="193">
        <v>0</v>
      </c>
      <c r="AB526" s="193">
        <v>0</v>
      </c>
      <c r="AC526" s="332">
        <v>0</v>
      </c>
      <c r="AD526" s="134"/>
      <c r="AE526" s="190">
        <v>174</v>
      </c>
      <c r="AF526" s="191">
        <v>10</v>
      </c>
      <c r="AG526" s="191">
        <v>151</v>
      </c>
      <c r="AH526" s="191">
        <v>0</v>
      </c>
      <c r="AI526" s="191">
        <v>7</v>
      </c>
      <c r="AJ526" s="191">
        <v>0</v>
      </c>
      <c r="AK526" s="191">
        <v>3</v>
      </c>
      <c r="AL526" s="191">
        <v>0</v>
      </c>
      <c r="AM526" s="191">
        <v>2</v>
      </c>
      <c r="AN526" s="191">
        <v>1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99</v>
      </c>
      <c r="D527" s="331">
        <v>3</v>
      </c>
      <c r="E527" s="193">
        <v>85</v>
      </c>
      <c r="F527" s="193">
        <v>1</v>
      </c>
      <c r="G527" s="193">
        <v>6</v>
      </c>
      <c r="H527" s="193">
        <v>0</v>
      </c>
      <c r="I527" s="193">
        <v>0</v>
      </c>
      <c r="J527" s="193">
        <v>0</v>
      </c>
      <c r="K527" s="193">
        <v>0</v>
      </c>
      <c r="L527" s="193">
        <v>4</v>
      </c>
      <c r="M527" s="193">
        <v>0</v>
      </c>
      <c r="N527" s="193">
        <v>0</v>
      </c>
      <c r="O527" s="332">
        <v>0</v>
      </c>
      <c r="P527" s="180"/>
      <c r="Q527" s="190">
        <v>56</v>
      </c>
      <c r="R527" s="331">
        <v>3</v>
      </c>
      <c r="S527" s="193">
        <v>48</v>
      </c>
      <c r="T527" s="193">
        <v>0</v>
      </c>
      <c r="U527" s="193">
        <v>3</v>
      </c>
      <c r="V527" s="193">
        <v>0</v>
      </c>
      <c r="W527" s="193">
        <v>0</v>
      </c>
      <c r="X527" s="193">
        <v>0</v>
      </c>
      <c r="Y527" s="193">
        <v>0</v>
      </c>
      <c r="Z527" s="193">
        <v>2</v>
      </c>
      <c r="AA527" s="193">
        <v>0</v>
      </c>
      <c r="AB527" s="193">
        <v>0</v>
      </c>
      <c r="AC527" s="332">
        <v>0</v>
      </c>
      <c r="AD527" s="180"/>
      <c r="AE527" s="190">
        <v>155</v>
      </c>
      <c r="AF527" s="193">
        <v>6</v>
      </c>
      <c r="AG527" s="191">
        <v>133</v>
      </c>
      <c r="AH527" s="191">
        <v>1</v>
      </c>
      <c r="AI527" s="191">
        <v>9</v>
      </c>
      <c r="AJ527" s="191">
        <v>0</v>
      </c>
      <c r="AK527" s="191">
        <v>0</v>
      </c>
      <c r="AL527" s="191">
        <v>0</v>
      </c>
      <c r="AM527" s="191">
        <v>0</v>
      </c>
      <c r="AN527" s="191">
        <v>6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72</v>
      </c>
      <c r="D528" s="331">
        <v>3</v>
      </c>
      <c r="E528" s="193">
        <v>66</v>
      </c>
      <c r="F528" s="193">
        <v>1</v>
      </c>
      <c r="G528" s="193">
        <v>1</v>
      </c>
      <c r="H528" s="193">
        <v>0</v>
      </c>
      <c r="I528" s="193">
        <v>0</v>
      </c>
      <c r="J528" s="193">
        <v>0</v>
      </c>
      <c r="K528" s="193">
        <v>0</v>
      </c>
      <c r="L528" s="193">
        <v>1</v>
      </c>
      <c r="M528" s="193">
        <v>0</v>
      </c>
      <c r="N528" s="193">
        <v>0</v>
      </c>
      <c r="O528" s="332">
        <v>0</v>
      </c>
      <c r="P528" s="180"/>
      <c r="Q528" s="190">
        <v>60</v>
      </c>
      <c r="R528" s="331">
        <v>7</v>
      </c>
      <c r="S528" s="193">
        <v>49</v>
      </c>
      <c r="T528" s="193">
        <v>2</v>
      </c>
      <c r="U528" s="193">
        <v>2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132</v>
      </c>
      <c r="AF528" s="191">
        <v>10</v>
      </c>
      <c r="AG528" s="191">
        <v>115</v>
      </c>
      <c r="AH528" s="191">
        <v>3</v>
      </c>
      <c r="AI528" s="191">
        <v>3</v>
      </c>
      <c r="AJ528" s="191">
        <v>0</v>
      </c>
      <c r="AK528" s="191">
        <v>0</v>
      </c>
      <c r="AL528" s="191">
        <v>0</v>
      </c>
      <c r="AM528" s="191">
        <v>0</v>
      </c>
      <c r="AN528" s="191">
        <v>1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87</v>
      </c>
      <c r="D529" s="331">
        <v>3</v>
      </c>
      <c r="E529" s="193">
        <v>79</v>
      </c>
      <c r="F529" s="193">
        <v>0</v>
      </c>
      <c r="G529" s="193">
        <v>4</v>
      </c>
      <c r="H529" s="193">
        <v>0</v>
      </c>
      <c r="I529" s="193">
        <v>0</v>
      </c>
      <c r="J529" s="193">
        <v>0</v>
      </c>
      <c r="K529" s="193">
        <v>1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50</v>
      </c>
      <c r="R529" s="331">
        <v>3</v>
      </c>
      <c r="S529" s="193">
        <v>42</v>
      </c>
      <c r="T529" s="193">
        <v>0</v>
      </c>
      <c r="U529" s="193">
        <v>4</v>
      </c>
      <c r="V529" s="193">
        <v>0</v>
      </c>
      <c r="W529" s="193">
        <v>0</v>
      </c>
      <c r="X529" s="193">
        <v>0</v>
      </c>
      <c r="Y529" s="193">
        <v>0</v>
      </c>
      <c r="Z529" s="193">
        <v>1</v>
      </c>
      <c r="AA529" s="193">
        <v>0</v>
      </c>
      <c r="AB529" s="193">
        <v>0</v>
      </c>
      <c r="AC529" s="332">
        <v>0</v>
      </c>
      <c r="AD529" s="180"/>
      <c r="AE529" s="190">
        <v>137</v>
      </c>
      <c r="AF529" s="191">
        <v>6</v>
      </c>
      <c r="AG529" s="191">
        <v>121</v>
      </c>
      <c r="AH529" s="191">
        <v>0</v>
      </c>
      <c r="AI529" s="191">
        <v>8</v>
      </c>
      <c r="AJ529" s="191">
        <v>0</v>
      </c>
      <c r="AK529" s="191">
        <v>0</v>
      </c>
      <c r="AL529" s="191">
        <v>0</v>
      </c>
      <c r="AM529" s="191">
        <v>1</v>
      </c>
      <c r="AN529" s="191">
        <v>1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87</v>
      </c>
      <c r="D530" s="331">
        <v>1</v>
      </c>
      <c r="E530" s="193">
        <v>80</v>
      </c>
      <c r="F530" s="193">
        <v>1</v>
      </c>
      <c r="G530" s="193">
        <v>4</v>
      </c>
      <c r="H530" s="193">
        <v>0</v>
      </c>
      <c r="I530" s="193">
        <v>0</v>
      </c>
      <c r="J530" s="193">
        <v>0</v>
      </c>
      <c r="K530" s="193">
        <v>0</v>
      </c>
      <c r="L530" s="193">
        <v>1</v>
      </c>
      <c r="M530" s="193">
        <v>0</v>
      </c>
      <c r="N530" s="193">
        <v>0</v>
      </c>
      <c r="O530" s="332">
        <v>0</v>
      </c>
      <c r="P530" s="180"/>
      <c r="Q530" s="190">
        <v>63</v>
      </c>
      <c r="R530" s="331">
        <v>5</v>
      </c>
      <c r="S530" s="193">
        <v>55</v>
      </c>
      <c r="T530" s="193">
        <v>0</v>
      </c>
      <c r="U530" s="193">
        <v>2</v>
      </c>
      <c r="V530" s="193">
        <v>0</v>
      </c>
      <c r="W530" s="193">
        <v>0</v>
      </c>
      <c r="X530" s="193">
        <v>0</v>
      </c>
      <c r="Y530" s="193">
        <v>0</v>
      </c>
      <c r="Z530" s="193">
        <v>1</v>
      </c>
      <c r="AA530" s="193">
        <v>0</v>
      </c>
      <c r="AB530" s="193">
        <v>0</v>
      </c>
      <c r="AC530" s="332">
        <v>0</v>
      </c>
      <c r="AD530" s="180"/>
      <c r="AE530" s="190">
        <v>150</v>
      </c>
      <c r="AF530" s="191">
        <v>6</v>
      </c>
      <c r="AG530" s="191">
        <v>135</v>
      </c>
      <c r="AH530" s="191">
        <v>1</v>
      </c>
      <c r="AI530" s="191">
        <v>6</v>
      </c>
      <c r="AJ530" s="191">
        <v>0</v>
      </c>
      <c r="AK530" s="191">
        <v>0</v>
      </c>
      <c r="AL530" s="191">
        <v>0</v>
      </c>
      <c r="AM530" s="191">
        <v>0</v>
      </c>
      <c r="AN530" s="191">
        <v>2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60</v>
      </c>
      <c r="D531" s="331">
        <v>2</v>
      </c>
      <c r="E531" s="193">
        <v>52</v>
      </c>
      <c r="F531" s="193">
        <v>0</v>
      </c>
      <c r="G531" s="193">
        <v>2</v>
      </c>
      <c r="H531" s="193">
        <v>0</v>
      </c>
      <c r="I531" s="193">
        <v>0</v>
      </c>
      <c r="J531" s="193">
        <v>0</v>
      </c>
      <c r="K531" s="193">
        <v>1</v>
      </c>
      <c r="L531" s="193">
        <v>1</v>
      </c>
      <c r="M531" s="193">
        <v>2</v>
      </c>
      <c r="N531" s="193">
        <v>0</v>
      </c>
      <c r="O531" s="332">
        <v>0</v>
      </c>
      <c r="P531" s="180"/>
      <c r="Q531" s="190">
        <v>64</v>
      </c>
      <c r="R531" s="331">
        <v>6</v>
      </c>
      <c r="S531" s="193">
        <v>54</v>
      </c>
      <c r="T531" s="193">
        <v>0</v>
      </c>
      <c r="U531" s="193">
        <v>2</v>
      </c>
      <c r="V531" s="193">
        <v>0</v>
      </c>
      <c r="W531" s="193">
        <v>0</v>
      </c>
      <c r="X531" s="193">
        <v>0</v>
      </c>
      <c r="Y531" s="193">
        <v>0</v>
      </c>
      <c r="Z531" s="193">
        <v>1</v>
      </c>
      <c r="AA531" s="193">
        <v>1</v>
      </c>
      <c r="AB531" s="193">
        <v>0</v>
      </c>
      <c r="AC531" s="332">
        <v>0</v>
      </c>
      <c r="AD531" s="180"/>
      <c r="AE531" s="190">
        <v>124</v>
      </c>
      <c r="AF531" s="191">
        <v>8</v>
      </c>
      <c r="AG531" s="191">
        <v>106</v>
      </c>
      <c r="AH531" s="191">
        <v>0</v>
      </c>
      <c r="AI531" s="191">
        <v>4</v>
      </c>
      <c r="AJ531" s="191">
        <v>0</v>
      </c>
      <c r="AK531" s="191">
        <v>0</v>
      </c>
      <c r="AL531" s="191">
        <v>0</v>
      </c>
      <c r="AM531" s="191">
        <v>1</v>
      </c>
      <c r="AN531" s="191">
        <v>2</v>
      </c>
      <c r="AO531" s="191">
        <v>3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57</v>
      </c>
      <c r="D532" s="331">
        <v>3</v>
      </c>
      <c r="E532" s="193">
        <v>48</v>
      </c>
      <c r="F532" s="193">
        <v>0</v>
      </c>
      <c r="G532" s="193">
        <v>3</v>
      </c>
      <c r="H532" s="193">
        <v>0</v>
      </c>
      <c r="I532" s="193">
        <v>0</v>
      </c>
      <c r="J532" s="193">
        <v>0</v>
      </c>
      <c r="K532" s="193">
        <v>0</v>
      </c>
      <c r="L532" s="193">
        <v>1</v>
      </c>
      <c r="M532" s="193">
        <v>2</v>
      </c>
      <c r="N532" s="193">
        <v>0</v>
      </c>
      <c r="O532" s="332">
        <v>0</v>
      </c>
      <c r="P532" s="180"/>
      <c r="Q532" s="190">
        <v>42</v>
      </c>
      <c r="R532" s="331">
        <v>1</v>
      </c>
      <c r="S532" s="193">
        <v>40</v>
      </c>
      <c r="T532" s="193">
        <v>0</v>
      </c>
      <c r="U532" s="193">
        <v>0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1</v>
      </c>
      <c r="AB532" s="193">
        <v>0</v>
      </c>
      <c r="AC532" s="332">
        <v>0</v>
      </c>
      <c r="AD532" s="180"/>
      <c r="AE532" s="190">
        <v>99</v>
      </c>
      <c r="AF532" s="191">
        <v>4</v>
      </c>
      <c r="AG532" s="191">
        <v>88</v>
      </c>
      <c r="AH532" s="191">
        <v>0</v>
      </c>
      <c r="AI532" s="191">
        <v>3</v>
      </c>
      <c r="AJ532" s="191">
        <v>0</v>
      </c>
      <c r="AK532" s="191">
        <v>0</v>
      </c>
      <c r="AL532" s="191">
        <v>0</v>
      </c>
      <c r="AM532" s="191">
        <v>0</v>
      </c>
      <c r="AN532" s="191">
        <v>1</v>
      </c>
      <c r="AO532" s="191">
        <v>3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48</v>
      </c>
      <c r="D533" s="331">
        <v>2</v>
      </c>
      <c r="E533" s="193">
        <v>43</v>
      </c>
      <c r="F533" s="193">
        <v>0</v>
      </c>
      <c r="G533" s="193">
        <v>2</v>
      </c>
      <c r="H533" s="193">
        <v>0</v>
      </c>
      <c r="I533" s="193">
        <v>0</v>
      </c>
      <c r="J533" s="193">
        <v>0</v>
      </c>
      <c r="K533" s="193">
        <v>0</v>
      </c>
      <c r="L533" s="193">
        <v>1</v>
      </c>
      <c r="M533" s="193">
        <v>0</v>
      </c>
      <c r="N533" s="193">
        <v>0</v>
      </c>
      <c r="O533" s="332">
        <v>0</v>
      </c>
      <c r="P533" s="180"/>
      <c r="Q533" s="190">
        <v>40</v>
      </c>
      <c r="R533" s="331">
        <v>2</v>
      </c>
      <c r="S533" s="193">
        <v>37</v>
      </c>
      <c r="T533" s="193">
        <v>0</v>
      </c>
      <c r="U533" s="193">
        <v>1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88</v>
      </c>
      <c r="AF533" s="191">
        <v>4</v>
      </c>
      <c r="AG533" s="191">
        <v>80</v>
      </c>
      <c r="AH533" s="191">
        <v>0</v>
      </c>
      <c r="AI533" s="191">
        <v>3</v>
      </c>
      <c r="AJ533" s="191">
        <v>0</v>
      </c>
      <c r="AK533" s="191">
        <v>0</v>
      </c>
      <c r="AL533" s="191">
        <v>0</v>
      </c>
      <c r="AM533" s="191">
        <v>0</v>
      </c>
      <c r="AN533" s="191">
        <v>1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41</v>
      </c>
      <c r="D534" s="331">
        <v>0</v>
      </c>
      <c r="E534" s="193">
        <v>39</v>
      </c>
      <c r="F534" s="193">
        <v>1</v>
      </c>
      <c r="G534" s="193">
        <v>1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52</v>
      </c>
      <c r="R534" s="331">
        <v>0</v>
      </c>
      <c r="S534" s="193">
        <v>49</v>
      </c>
      <c r="T534" s="193">
        <v>0</v>
      </c>
      <c r="U534" s="193">
        <v>1</v>
      </c>
      <c r="V534" s="193">
        <v>0</v>
      </c>
      <c r="W534" s="193">
        <v>0</v>
      </c>
      <c r="X534" s="193">
        <v>0</v>
      </c>
      <c r="Y534" s="193">
        <v>0</v>
      </c>
      <c r="Z534" s="193">
        <v>1</v>
      </c>
      <c r="AA534" s="193">
        <v>1</v>
      </c>
      <c r="AB534" s="193">
        <v>0</v>
      </c>
      <c r="AC534" s="332">
        <v>0</v>
      </c>
      <c r="AD534" s="180"/>
      <c r="AE534" s="190">
        <v>93</v>
      </c>
      <c r="AF534" s="191">
        <v>0</v>
      </c>
      <c r="AG534" s="191">
        <v>88</v>
      </c>
      <c r="AH534" s="191">
        <v>1</v>
      </c>
      <c r="AI534" s="191">
        <v>2</v>
      </c>
      <c r="AJ534" s="191">
        <v>0</v>
      </c>
      <c r="AK534" s="191">
        <v>0</v>
      </c>
      <c r="AL534" s="191">
        <v>0</v>
      </c>
      <c r="AM534" s="191">
        <v>0</v>
      </c>
      <c r="AN534" s="191">
        <v>1</v>
      </c>
      <c r="AO534" s="191">
        <v>1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30</v>
      </c>
      <c r="D535" s="331">
        <v>0</v>
      </c>
      <c r="E535" s="193">
        <v>29</v>
      </c>
      <c r="F535" s="193">
        <v>0</v>
      </c>
      <c r="G535" s="193">
        <v>1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37</v>
      </c>
      <c r="R535" s="331">
        <v>1</v>
      </c>
      <c r="S535" s="193">
        <v>34</v>
      </c>
      <c r="T535" s="193">
        <v>0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2</v>
      </c>
      <c r="AB535" s="193">
        <v>0</v>
      </c>
      <c r="AC535" s="332">
        <v>0</v>
      </c>
      <c r="AD535" s="180"/>
      <c r="AE535" s="190">
        <v>67</v>
      </c>
      <c r="AF535" s="191">
        <v>1</v>
      </c>
      <c r="AG535" s="191">
        <v>63</v>
      </c>
      <c r="AH535" s="191">
        <v>0</v>
      </c>
      <c r="AI535" s="191">
        <v>1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2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36</v>
      </c>
      <c r="D536" s="331">
        <v>1</v>
      </c>
      <c r="E536" s="193">
        <v>33</v>
      </c>
      <c r="F536" s="193">
        <v>0</v>
      </c>
      <c r="G536" s="193">
        <v>2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36</v>
      </c>
      <c r="R536" s="331">
        <v>3</v>
      </c>
      <c r="S536" s="193">
        <v>27</v>
      </c>
      <c r="T536" s="193">
        <v>0</v>
      </c>
      <c r="U536" s="193">
        <v>2</v>
      </c>
      <c r="V536" s="193">
        <v>0</v>
      </c>
      <c r="W536" s="193">
        <v>0</v>
      </c>
      <c r="X536" s="193">
        <v>0</v>
      </c>
      <c r="Y536" s="193">
        <v>0</v>
      </c>
      <c r="Z536" s="193">
        <v>2</v>
      </c>
      <c r="AA536" s="193">
        <v>2</v>
      </c>
      <c r="AB536" s="193">
        <v>0</v>
      </c>
      <c r="AC536" s="332">
        <v>0</v>
      </c>
      <c r="AD536" s="180"/>
      <c r="AE536" s="190">
        <v>72</v>
      </c>
      <c r="AF536" s="191">
        <v>4</v>
      </c>
      <c r="AG536" s="191">
        <v>60</v>
      </c>
      <c r="AH536" s="191">
        <v>0</v>
      </c>
      <c r="AI536" s="191">
        <v>4</v>
      </c>
      <c r="AJ536" s="191">
        <v>0</v>
      </c>
      <c r="AK536" s="191">
        <v>0</v>
      </c>
      <c r="AL536" s="191">
        <v>0</v>
      </c>
      <c r="AM536" s="191">
        <v>0</v>
      </c>
      <c r="AN536" s="191">
        <v>2</v>
      </c>
      <c r="AO536" s="191">
        <v>2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37</v>
      </c>
      <c r="D537" s="331">
        <v>1</v>
      </c>
      <c r="E537" s="193">
        <v>35</v>
      </c>
      <c r="F537" s="193">
        <v>0</v>
      </c>
      <c r="G537" s="193">
        <v>1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30</v>
      </c>
      <c r="R537" s="331">
        <v>2</v>
      </c>
      <c r="S537" s="193">
        <v>21</v>
      </c>
      <c r="T537" s="193">
        <v>0</v>
      </c>
      <c r="U537" s="193">
        <v>3</v>
      </c>
      <c r="V537" s="193">
        <v>0</v>
      </c>
      <c r="W537" s="193">
        <v>0</v>
      </c>
      <c r="X537" s="193">
        <v>0</v>
      </c>
      <c r="Y537" s="193">
        <v>0</v>
      </c>
      <c r="Z537" s="193">
        <v>3</v>
      </c>
      <c r="AA537" s="193">
        <v>1</v>
      </c>
      <c r="AB537" s="193">
        <v>0</v>
      </c>
      <c r="AC537" s="332">
        <v>0</v>
      </c>
      <c r="AD537" s="180"/>
      <c r="AE537" s="190">
        <v>67</v>
      </c>
      <c r="AF537" s="191">
        <v>3</v>
      </c>
      <c r="AG537" s="191">
        <v>56</v>
      </c>
      <c r="AH537" s="191">
        <v>0</v>
      </c>
      <c r="AI537" s="191">
        <v>4</v>
      </c>
      <c r="AJ537" s="191">
        <v>0</v>
      </c>
      <c r="AK537" s="191">
        <v>0</v>
      </c>
      <c r="AL537" s="191">
        <v>0</v>
      </c>
      <c r="AM537" s="191">
        <v>0</v>
      </c>
      <c r="AN537" s="191">
        <v>3</v>
      </c>
      <c r="AO537" s="191">
        <v>1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36</v>
      </c>
      <c r="D538" s="331">
        <v>1</v>
      </c>
      <c r="E538" s="193">
        <v>33</v>
      </c>
      <c r="F538" s="193">
        <v>1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1</v>
      </c>
      <c r="N538" s="193">
        <v>0</v>
      </c>
      <c r="O538" s="332">
        <v>0</v>
      </c>
      <c r="P538" s="180"/>
      <c r="Q538" s="190">
        <v>25</v>
      </c>
      <c r="R538" s="331">
        <v>2</v>
      </c>
      <c r="S538" s="193">
        <v>21</v>
      </c>
      <c r="T538" s="193">
        <v>0</v>
      </c>
      <c r="U538" s="193">
        <v>2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61</v>
      </c>
      <c r="AF538" s="191">
        <v>3</v>
      </c>
      <c r="AG538" s="191">
        <v>54</v>
      </c>
      <c r="AH538" s="191">
        <v>1</v>
      </c>
      <c r="AI538" s="191">
        <v>2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1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30</v>
      </c>
      <c r="D539" s="331">
        <v>0</v>
      </c>
      <c r="E539" s="193">
        <v>30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22</v>
      </c>
      <c r="R539" s="331">
        <v>2</v>
      </c>
      <c r="S539" s="193">
        <v>18</v>
      </c>
      <c r="T539" s="193">
        <v>0</v>
      </c>
      <c r="U539" s="193">
        <v>1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1</v>
      </c>
      <c r="AB539" s="193">
        <v>0</v>
      </c>
      <c r="AC539" s="332">
        <v>0</v>
      </c>
      <c r="AD539" s="180"/>
      <c r="AE539" s="190">
        <v>52</v>
      </c>
      <c r="AF539" s="191">
        <v>2</v>
      </c>
      <c r="AG539" s="191">
        <v>48</v>
      </c>
      <c r="AH539" s="191">
        <v>0</v>
      </c>
      <c r="AI539" s="191">
        <v>1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1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23</v>
      </c>
      <c r="D540" s="331">
        <v>1</v>
      </c>
      <c r="E540" s="193">
        <v>20</v>
      </c>
      <c r="F540" s="193">
        <v>0</v>
      </c>
      <c r="G540" s="193">
        <v>2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21</v>
      </c>
      <c r="R540" s="331">
        <v>0</v>
      </c>
      <c r="S540" s="193">
        <v>17</v>
      </c>
      <c r="T540" s="193">
        <v>0</v>
      </c>
      <c r="U540" s="193">
        <v>1</v>
      </c>
      <c r="V540" s="193">
        <v>0</v>
      </c>
      <c r="W540" s="193">
        <v>0</v>
      </c>
      <c r="X540" s="193">
        <v>0</v>
      </c>
      <c r="Y540" s="193">
        <v>0</v>
      </c>
      <c r="Z540" s="193">
        <v>2</v>
      </c>
      <c r="AA540" s="193">
        <v>1</v>
      </c>
      <c r="AB540" s="193">
        <v>0</v>
      </c>
      <c r="AC540" s="332">
        <v>0</v>
      </c>
      <c r="AD540" s="180"/>
      <c r="AE540" s="190">
        <v>44</v>
      </c>
      <c r="AF540" s="191">
        <v>1</v>
      </c>
      <c r="AG540" s="191">
        <v>37</v>
      </c>
      <c r="AH540" s="191">
        <v>0</v>
      </c>
      <c r="AI540" s="191">
        <v>3</v>
      </c>
      <c r="AJ540" s="191">
        <v>0</v>
      </c>
      <c r="AK540" s="191">
        <v>0</v>
      </c>
      <c r="AL540" s="191">
        <v>0</v>
      </c>
      <c r="AM540" s="191">
        <v>0</v>
      </c>
      <c r="AN540" s="191">
        <v>2</v>
      </c>
      <c r="AO540" s="191">
        <v>1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22</v>
      </c>
      <c r="D541" s="331">
        <v>1</v>
      </c>
      <c r="E541" s="193">
        <v>16</v>
      </c>
      <c r="F541" s="193">
        <v>0</v>
      </c>
      <c r="G541" s="193">
        <v>3</v>
      </c>
      <c r="H541" s="193">
        <v>0</v>
      </c>
      <c r="I541" s="193">
        <v>1</v>
      </c>
      <c r="J541" s="193">
        <v>0</v>
      </c>
      <c r="K541" s="193">
        <v>0</v>
      </c>
      <c r="L541" s="193">
        <v>0</v>
      </c>
      <c r="M541" s="193">
        <v>1</v>
      </c>
      <c r="N541" s="193">
        <v>0</v>
      </c>
      <c r="O541" s="332">
        <v>0</v>
      </c>
      <c r="P541" s="180"/>
      <c r="Q541" s="190">
        <v>21</v>
      </c>
      <c r="R541" s="331">
        <v>0</v>
      </c>
      <c r="S541" s="193">
        <v>18</v>
      </c>
      <c r="T541" s="193">
        <v>0</v>
      </c>
      <c r="U541" s="193">
        <v>1</v>
      </c>
      <c r="V541" s="193">
        <v>0</v>
      </c>
      <c r="W541" s="193">
        <v>0</v>
      </c>
      <c r="X541" s="193">
        <v>0</v>
      </c>
      <c r="Y541" s="193">
        <v>0</v>
      </c>
      <c r="Z541" s="193">
        <v>2</v>
      </c>
      <c r="AA541" s="193">
        <v>0</v>
      </c>
      <c r="AB541" s="193">
        <v>0</v>
      </c>
      <c r="AC541" s="332">
        <v>0</v>
      </c>
      <c r="AD541" s="180"/>
      <c r="AE541" s="190">
        <v>43</v>
      </c>
      <c r="AF541" s="191">
        <v>1</v>
      </c>
      <c r="AG541" s="191">
        <v>34</v>
      </c>
      <c r="AH541" s="191">
        <v>0</v>
      </c>
      <c r="AI541" s="191">
        <v>4</v>
      </c>
      <c r="AJ541" s="191">
        <v>0</v>
      </c>
      <c r="AK541" s="191">
        <v>1</v>
      </c>
      <c r="AL541" s="191">
        <v>0</v>
      </c>
      <c r="AM541" s="191">
        <v>0</v>
      </c>
      <c r="AN541" s="191">
        <v>2</v>
      </c>
      <c r="AO541" s="191">
        <v>1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33</v>
      </c>
      <c r="D542" s="331">
        <v>1</v>
      </c>
      <c r="E542" s="193">
        <v>30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2</v>
      </c>
      <c r="M542" s="193">
        <v>0</v>
      </c>
      <c r="N542" s="193">
        <v>0</v>
      </c>
      <c r="O542" s="332">
        <v>0</v>
      </c>
      <c r="P542" s="180"/>
      <c r="Q542" s="190">
        <v>22</v>
      </c>
      <c r="R542" s="331">
        <v>1</v>
      </c>
      <c r="S542" s="193">
        <v>16</v>
      </c>
      <c r="T542" s="193">
        <v>0</v>
      </c>
      <c r="U542" s="193">
        <v>4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1</v>
      </c>
      <c r="AC542" s="332">
        <v>0</v>
      </c>
      <c r="AD542" s="180"/>
      <c r="AE542" s="190">
        <v>55</v>
      </c>
      <c r="AF542" s="191">
        <v>2</v>
      </c>
      <c r="AG542" s="191">
        <v>46</v>
      </c>
      <c r="AH542" s="191">
        <v>0</v>
      </c>
      <c r="AI542" s="191">
        <v>4</v>
      </c>
      <c r="AJ542" s="191">
        <v>0</v>
      </c>
      <c r="AK542" s="191">
        <v>0</v>
      </c>
      <c r="AL542" s="191">
        <v>0</v>
      </c>
      <c r="AM542" s="191">
        <v>0</v>
      </c>
      <c r="AN542" s="191">
        <v>2</v>
      </c>
      <c r="AO542" s="191">
        <v>0</v>
      </c>
      <c r="AP542" s="191">
        <v>1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19</v>
      </c>
      <c r="D543" s="331">
        <v>0</v>
      </c>
      <c r="E543" s="193">
        <v>15</v>
      </c>
      <c r="F543" s="193">
        <v>0</v>
      </c>
      <c r="G543" s="193">
        <v>1</v>
      </c>
      <c r="H543" s="193">
        <v>0</v>
      </c>
      <c r="I543" s="193">
        <v>1</v>
      </c>
      <c r="J543" s="193">
        <v>0</v>
      </c>
      <c r="K543" s="193">
        <v>1</v>
      </c>
      <c r="L543" s="193">
        <v>1</v>
      </c>
      <c r="M543" s="193">
        <v>0</v>
      </c>
      <c r="N543" s="193">
        <v>0</v>
      </c>
      <c r="O543" s="332">
        <v>0</v>
      </c>
      <c r="P543" s="180"/>
      <c r="Q543" s="190">
        <v>18</v>
      </c>
      <c r="R543" s="331">
        <v>2</v>
      </c>
      <c r="S543" s="193">
        <v>15</v>
      </c>
      <c r="T543" s="193">
        <v>0</v>
      </c>
      <c r="U543" s="193">
        <v>1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37</v>
      </c>
      <c r="AF543" s="191">
        <v>2</v>
      </c>
      <c r="AG543" s="191">
        <v>30</v>
      </c>
      <c r="AH543" s="191">
        <v>0</v>
      </c>
      <c r="AI543" s="191">
        <v>2</v>
      </c>
      <c r="AJ543" s="191">
        <v>0</v>
      </c>
      <c r="AK543" s="191">
        <v>1</v>
      </c>
      <c r="AL543" s="191">
        <v>0</v>
      </c>
      <c r="AM543" s="191">
        <v>1</v>
      </c>
      <c r="AN543" s="191">
        <v>1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24</v>
      </c>
      <c r="D544" s="331">
        <v>1</v>
      </c>
      <c r="E544" s="193">
        <v>19</v>
      </c>
      <c r="F544" s="193">
        <v>0</v>
      </c>
      <c r="G544" s="193">
        <v>3</v>
      </c>
      <c r="H544" s="193">
        <v>0</v>
      </c>
      <c r="I544" s="193">
        <v>0</v>
      </c>
      <c r="J544" s="193">
        <v>0</v>
      </c>
      <c r="K544" s="193">
        <v>1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17</v>
      </c>
      <c r="R544" s="331">
        <v>0</v>
      </c>
      <c r="S544" s="193">
        <v>14</v>
      </c>
      <c r="T544" s="193">
        <v>0</v>
      </c>
      <c r="U544" s="193">
        <v>2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1</v>
      </c>
      <c r="AB544" s="193">
        <v>0</v>
      </c>
      <c r="AC544" s="332">
        <v>0</v>
      </c>
      <c r="AD544" s="180"/>
      <c r="AE544" s="190">
        <v>41</v>
      </c>
      <c r="AF544" s="191">
        <v>1</v>
      </c>
      <c r="AG544" s="191">
        <v>33</v>
      </c>
      <c r="AH544" s="191">
        <v>0</v>
      </c>
      <c r="AI544" s="191">
        <v>5</v>
      </c>
      <c r="AJ544" s="191">
        <v>0</v>
      </c>
      <c r="AK544" s="191">
        <v>0</v>
      </c>
      <c r="AL544" s="191">
        <v>0</v>
      </c>
      <c r="AM544" s="191">
        <v>1</v>
      </c>
      <c r="AN544" s="191">
        <v>0</v>
      </c>
      <c r="AO544" s="191">
        <v>1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20</v>
      </c>
      <c r="D545" s="331">
        <v>1</v>
      </c>
      <c r="E545" s="193">
        <v>18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1</v>
      </c>
      <c r="M545" s="193">
        <v>0</v>
      </c>
      <c r="N545" s="193">
        <v>0</v>
      </c>
      <c r="O545" s="332">
        <v>0</v>
      </c>
      <c r="P545" s="180"/>
      <c r="Q545" s="190">
        <v>14</v>
      </c>
      <c r="R545" s="331">
        <v>1</v>
      </c>
      <c r="S545" s="193">
        <v>10</v>
      </c>
      <c r="T545" s="193">
        <v>0</v>
      </c>
      <c r="U545" s="193">
        <v>1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2</v>
      </c>
      <c r="AB545" s="193">
        <v>0</v>
      </c>
      <c r="AC545" s="332">
        <v>0</v>
      </c>
      <c r="AD545" s="180"/>
      <c r="AE545" s="190">
        <v>34</v>
      </c>
      <c r="AF545" s="191">
        <v>2</v>
      </c>
      <c r="AG545" s="191">
        <v>28</v>
      </c>
      <c r="AH545" s="191">
        <v>0</v>
      </c>
      <c r="AI545" s="191">
        <v>1</v>
      </c>
      <c r="AJ545" s="191">
        <v>0</v>
      </c>
      <c r="AK545" s="191">
        <v>0</v>
      </c>
      <c r="AL545" s="191">
        <v>0</v>
      </c>
      <c r="AM545" s="191">
        <v>0</v>
      </c>
      <c r="AN545" s="191">
        <v>1</v>
      </c>
      <c r="AO545" s="191">
        <v>2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11</v>
      </c>
      <c r="D546" s="331">
        <v>0</v>
      </c>
      <c r="E546" s="193">
        <v>8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1</v>
      </c>
      <c r="L546" s="193">
        <v>2</v>
      </c>
      <c r="M546" s="193">
        <v>0</v>
      </c>
      <c r="N546" s="193">
        <v>0</v>
      </c>
      <c r="O546" s="332">
        <v>0</v>
      </c>
      <c r="P546" s="180"/>
      <c r="Q546" s="190">
        <v>19</v>
      </c>
      <c r="R546" s="331">
        <v>0</v>
      </c>
      <c r="S546" s="193">
        <v>14</v>
      </c>
      <c r="T546" s="193">
        <v>0</v>
      </c>
      <c r="U546" s="193">
        <v>3</v>
      </c>
      <c r="V546" s="193">
        <v>0</v>
      </c>
      <c r="W546" s="193">
        <v>0</v>
      </c>
      <c r="X546" s="193">
        <v>0</v>
      </c>
      <c r="Y546" s="193">
        <v>0</v>
      </c>
      <c r="Z546" s="193">
        <v>2</v>
      </c>
      <c r="AA546" s="193">
        <v>0</v>
      </c>
      <c r="AB546" s="193">
        <v>0</v>
      </c>
      <c r="AC546" s="332">
        <v>0</v>
      </c>
      <c r="AD546" s="180"/>
      <c r="AE546" s="190">
        <v>30</v>
      </c>
      <c r="AF546" s="191">
        <v>0</v>
      </c>
      <c r="AG546" s="191">
        <v>22</v>
      </c>
      <c r="AH546" s="191">
        <v>0</v>
      </c>
      <c r="AI546" s="191">
        <v>3</v>
      </c>
      <c r="AJ546" s="191">
        <v>0</v>
      </c>
      <c r="AK546" s="191">
        <v>0</v>
      </c>
      <c r="AL546" s="191">
        <v>0</v>
      </c>
      <c r="AM546" s="191">
        <v>1</v>
      </c>
      <c r="AN546" s="191">
        <v>4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16</v>
      </c>
      <c r="D547" s="331">
        <v>1</v>
      </c>
      <c r="E547" s="193">
        <v>13</v>
      </c>
      <c r="F547" s="193">
        <v>0</v>
      </c>
      <c r="G547" s="193">
        <v>1</v>
      </c>
      <c r="H547" s="193">
        <v>0</v>
      </c>
      <c r="I547" s="193">
        <v>0</v>
      </c>
      <c r="J547" s="193">
        <v>0</v>
      </c>
      <c r="K547" s="193">
        <v>0</v>
      </c>
      <c r="L547" s="193">
        <v>1</v>
      </c>
      <c r="M547" s="193">
        <v>0</v>
      </c>
      <c r="N547" s="193">
        <v>0</v>
      </c>
      <c r="O547" s="332">
        <v>0</v>
      </c>
      <c r="P547" s="180"/>
      <c r="Q547" s="190">
        <v>9</v>
      </c>
      <c r="R547" s="331">
        <v>1</v>
      </c>
      <c r="S547" s="193">
        <v>6</v>
      </c>
      <c r="T547" s="193">
        <v>0</v>
      </c>
      <c r="U547" s="193">
        <v>1</v>
      </c>
      <c r="V547" s="193">
        <v>0</v>
      </c>
      <c r="W547" s="193">
        <v>0</v>
      </c>
      <c r="X547" s="193">
        <v>0</v>
      </c>
      <c r="Y547" s="193">
        <v>1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25</v>
      </c>
      <c r="AF547" s="191">
        <v>2</v>
      </c>
      <c r="AG547" s="191">
        <v>19</v>
      </c>
      <c r="AH547" s="191">
        <v>0</v>
      </c>
      <c r="AI547" s="191">
        <v>2</v>
      </c>
      <c r="AJ547" s="191">
        <v>0</v>
      </c>
      <c r="AK547" s="191">
        <v>0</v>
      </c>
      <c r="AL547" s="191">
        <v>0</v>
      </c>
      <c r="AM547" s="191">
        <v>1</v>
      </c>
      <c r="AN547" s="191">
        <v>1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7</v>
      </c>
      <c r="D548" s="331">
        <v>0</v>
      </c>
      <c r="E548" s="193">
        <v>6</v>
      </c>
      <c r="F548" s="193">
        <v>0</v>
      </c>
      <c r="G548" s="193">
        <v>1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12</v>
      </c>
      <c r="R548" s="331">
        <v>1</v>
      </c>
      <c r="S548" s="193">
        <v>10</v>
      </c>
      <c r="T548" s="193">
        <v>1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19</v>
      </c>
      <c r="AF548" s="191">
        <v>1</v>
      </c>
      <c r="AG548" s="191">
        <v>16</v>
      </c>
      <c r="AH548" s="191">
        <v>1</v>
      </c>
      <c r="AI548" s="191">
        <v>1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14</v>
      </c>
      <c r="D549" s="331">
        <v>0</v>
      </c>
      <c r="E549" s="193">
        <v>13</v>
      </c>
      <c r="F549" s="193">
        <v>0</v>
      </c>
      <c r="G549" s="193">
        <v>1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4</v>
      </c>
      <c r="R549" s="331">
        <v>0</v>
      </c>
      <c r="S549" s="193">
        <v>4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18</v>
      </c>
      <c r="AF549" s="191">
        <v>0</v>
      </c>
      <c r="AG549" s="191">
        <v>17</v>
      </c>
      <c r="AH549" s="191">
        <v>0</v>
      </c>
      <c r="AI549" s="191">
        <v>1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9</v>
      </c>
      <c r="D550" s="333">
        <v>0</v>
      </c>
      <c r="E550" s="334">
        <v>5</v>
      </c>
      <c r="F550" s="334">
        <v>0</v>
      </c>
      <c r="G550" s="334">
        <v>2</v>
      </c>
      <c r="H550" s="334">
        <v>0</v>
      </c>
      <c r="I550" s="334">
        <v>0</v>
      </c>
      <c r="J550" s="334">
        <v>0</v>
      </c>
      <c r="K550" s="334">
        <v>0</v>
      </c>
      <c r="L550" s="334">
        <v>1</v>
      </c>
      <c r="M550" s="334">
        <v>1</v>
      </c>
      <c r="N550" s="334">
        <v>0</v>
      </c>
      <c r="O550" s="335">
        <v>0</v>
      </c>
      <c r="P550" s="180"/>
      <c r="Q550" s="194">
        <v>6</v>
      </c>
      <c r="R550" s="333">
        <v>0</v>
      </c>
      <c r="S550" s="334">
        <v>4</v>
      </c>
      <c r="T550" s="334">
        <v>0</v>
      </c>
      <c r="U550" s="334">
        <v>2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15</v>
      </c>
      <c r="AF550" s="195">
        <v>0</v>
      </c>
      <c r="AG550" s="195">
        <v>9</v>
      </c>
      <c r="AH550" s="195">
        <v>0</v>
      </c>
      <c r="AI550" s="195">
        <v>4</v>
      </c>
      <c r="AJ550" s="195">
        <v>0</v>
      </c>
      <c r="AK550" s="195">
        <v>0</v>
      </c>
      <c r="AL550" s="195">
        <v>0</v>
      </c>
      <c r="AM550" s="195">
        <v>0</v>
      </c>
      <c r="AN550" s="195">
        <v>1</v>
      </c>
      <c r="AO550" s="195">
        <v>1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4627</v>
      </c>
      <c r="D551" s="424">
        <v>122</v>
      </c>
      <c r="E551" s="424">
        <v>3938</v>
      </c>
      <c r="F551" s="424">
        <v>20</v>
      </c>
      <c r="G551" s="424">
        <v>354</v>
      </c>
      <c r="H551" s="424">
        <v>42</v>
      </c>
      <c r="I551" s="424">
        <v>26</v>
      </c>
      <c r="J551" s="424">
        <v>2</v>
      </c>
      <c r="K551" s="424">
        <v>24</v>
      </c>
      <c r="L551" s="424">
        <v>62</v>
      </c>
      <c r="M551" s="424">
        <v>34</v>
      </c>
      <c r="N551" s="424">
        <v>1</v>
      </c>
      <c r="O551" s="425">
        <v>2</v>
      </c>
      <c r="P551" s="185"/>
      <c r="Q551" s="426">
        <v>3075</v>
      </c>
      <c r="R551" s="424">
        <v>175</v>
      </c>
      <c r="S551" s="424">
        <v>2431</v>
      </c>
      <c r="T551" s="424">
        <v>13</v>
      </c>
      <c r="U551" s="424">
        <v>293</v>
      </c>
      <c r="V551" s="424">
        <v>31</v>
      </c>
      <c r="W551" s="424">
        <v>33</v>
      </c>
      <c r="X551" s="424">
        <v>4</v>
      </c>
      <c r="Y551" s="424">
        <v>20</v>
      </c>
      <c r="Z551" s="424">
        <v>39</v>
      </c>
      <c r="AA551" s="424">
        <v>35</v>
      </c>
      <c r="AB551" s="424">
        <v>1</v>
      </c>
      <c r="AC551" s="425">
        <v>0</v>
      </c>
      <c r="AD551" s="185"/>
      <c r="AE551" s="426">
        <v>7702</v>
      </c>
      <c r="AF551" s="424">
        <v>297</v>
      </c>
      <c r="AG551" s="424">
        <v>6369</v>
      </c>
      <c r="AH551" s="424">
        <v>33</v>
      </c>
      <c r="AI551" s="424">
        <v>647</v>
      </c>
      <c r="AJ551" s="424">
        <v>73</v>
      </c>
      <c r="AK551" s="424">
        <v>59</v>
      </c>
      <c r="AL551" s="424">
        <v>6</v>
      </c>
      <c r="AM551" s="424">
        <v>44</v>
      </c>
      <c r="AN551" s="424">
        <v>101</v>
      </c>
      <c r="AO551" s="424">
        <v>69</v>
      </c>
      <c r="AP551" s="424">
        <v>2</v>
      </c>
      <c r="AQ551" s="425">
        <v>2</v>
      </c>
      <c r="AR551" s="11"/>
    </row>
    <row r="552" spans="1:44" x14ac:dyDescent="0.25">
      <c r="A552" s="240">
        <v>4</v>
      </c>
      <c r="B552" s="427" t="s">
        <v>36</v>
      </c>
      <c r="C552" s="428">
        <v>5232</v>
      </c>
      <c r="D552" s="429">
        <v>137</v>
      </c>
      <c r="E552" s="429">
        <v>4469</v>
      </c>
      <c r="F552" s="429">
        <v>23</v>
      </c>
      <c r="G552" s="429">
        <v>381</v>
      </c>
      <c r="H552" s="429">
        <v>47</v>
      </c>
      <c r="I552" s="429">
        <v>33</v>
      </c>
      <c r="J552" s="429">
        <v>2</v>
      </c>
      <c r="K552" s="429">
        <v>25</v>
      </c>
      <c r="L552" s="429">
        <v>70</v>
      </c>
      <c r="M552" s="429">
        <v>42</v>
      </c>
      <c r="N552" s="429">
        <v>1</v>
      </c>
      <c r="O552" s="430">
        <v>2</v>
      </c>
      <c r="P552" s="185"/>
      <c r="Q552" s="431">
        <v>3625</v>
      </c>
      <c r="R552" s="429">
        <v>201</v>
      </c>
      <c r="S552" s="429">
        <v>2888</v>
      </c>
      <c r="T552" s="429">
        <v>13</v>
      </c>
      <c r="U552" s="429">
        <v>322</v>
      </c>
      <c r="V552" s="429">
        <v>33</v>
      </c>
      <c r="W552" s="429">
        <v>34</v>
      </c>
      <c r="X552" s="429">
        <v>4</v>
      </c>
      <c r="Y552" s="429">
        <v>20</v>
      </c>
      <c r="Z552" s="429">
        <v>56</v>
      </c>
      <c r="AA552" s="429">
        <v>51</v>
      </c>
      <c r="AB552" s="429">
        <v>3</v>
      </c>
      <c r="AC552" s="430">
        <v>0</v>
      </c>
      <c r="AD552" s="185"/>
      <c r="AE552" s="431">
        <v>8857</v>
      </c>
      <c r="AF552" s="429">
        <v>338</v>
      </c>
      <c r="AG552" s="429">
        <v>7357</v>
      </c>
      <c r="AH552" s="429">
        <v>36</v>
      </c>
      <c r="AI552" s="429">
        <v>703</v>
      </c>
      <c r="AJ552" s="429">
        <v>80</v>
      </c>
      <c r="AK552" s="429">
        <v>67</v>
      </c>
      <c r="AL552" s="429">
        <v>6</v>
      </c>
      <c r="AM552" s="429">
        <v>45</v>
      </c>
      <c r="AN552" s="429">
        <v>126</v>
      </c>
      <c r="AO552" s="429">
        <v>93</v>
      </c>
      <c r="AP552" s="429">
        <v>4</v>
      </c>
      <c r="AQ552" s="430">
        <v>2</v>
      </c>
      <c r="AR552" s="11"/>
    </row>
    <row r="553" spans="1:44" x14ac:dyDescent="0.25">
      <c r="A553" s="240">
        <v>4</v>
      </c>
      <c r="B553" s="432" t="s">
        <v>37</v>
      </c>
      <c r="C553" s="433">
        <v>5352</v>
      </c>
      <c r="D553" s="434">
        <v>140</v>
      </c>
      <c r="E553" s="434">
        <v>4566</v>
      </c>
      <c r="F553" s="434">
        <v>23</v>
      </c>
      <c r="G553" s="434">
        <v>390</v>
      </c>
      <c r="H553" s="434">
        <v>47</v>
      </c>
      <c r="I553" s="434">
        <v>34</v>
      </c>
      <c r="J553" s="434">
        <v>2</v>
      </c>
      <c r="K553" s="434">
        <v>28</v>
      </c>
      <c r="L553" s="434">
        <v>76</v>
      </c>
      <c r="M553" s="434">
        <v>43</v>
      </c>
      <c r="N553" s="434">
        <v>1</v>
      </c>
      <c r="O553" s="435">
        <v>2</v>
      </c>
      <c r="P553" s="185"/>
      <c r="Q553" s="436">
        <v>3724</v>
      </c>
      <c r="R553" s="434">
        <v>206</v>
      </c>
      <c r="S553" s="434">
        <v>2965</v>
      </c>
      <c r="T553" s="434">
        <v>14</v>
      </c>
      <c r="U553" s="434">
        <v>332</v>
      </c>
      <c r="V553" s="434">
        <v>33</v>
      </c>
      <c r="W553" s="434">
        <v>34</v>
      </c>
      <c r="X553" s="434">
        <v>4</v>
      </c>
      <c r="Y553" s="434">
        <v>21</v>
      </c>
      <c r="Z553" s="434">
        <v>58</v>
      </c>
      <c r="AA553" s="434">
        <v>54</v>
      </c>
      <c r="AB553" s="434">
        <v>3</v>
      </c>
      <c r="AC553" s="435">
        <v>0</v>
      </c>
      <c r="AD553" s="185"/>
      <c r="AE553" s="436">
        <v>9076</v>
      </c>
      <c r="AF553" s="434">
        <v>346</v>
      </c>
      <c r="AG553" s="434">
        <v>7531</v>
      </c>
      <c r="AH553" s="434">
        <v>37</v>
      </c>
      <c r="AI553" s="434">
        <v>722</v>
      </c>
      <c r="AJ553" s="434">
        <v>80</v>
      </c>
      <c r="AK553" s="434">
        <v>68</v>
      </c>
      <c r="AL553" s="434">
        <v>6</v>
      </c>
      <c r="AM553" s="434">
        <v>49</v>
      </c>
      <c r="AN553" s="434">
        <v>134</v>
      </c>
      <c r="AO553" s="434">
        <v>97</v>
      </c>
      <c r="AP553" s="434">
        <v>4</v>
      </c>
      <c r="AQ553" s="435">
        <v>2</v>
      </c>
      <c r="AR553" s="11"/>
    </row>
    <row r="554" spans="1:44" x14ac:dyDescent="0.25">
      <c r="A554" s="240">
        <v>4</v>
      </c>
      <c r="B554" s="437" t="s">
        <v>38</v>
      </c>
      <c r="C554" s="438">
        <v>5552</v>
      </c>
      <c r="D554" s="439">
        <v>143</v>
      </c>
      <c r="E554" s="439">
        <v>4725</v>
      </c>
      <c r="F554" s="439">
        <v>23</v>
      </c>
      <c r="G554" s="439">
        <v>404</v>
      </c>
      <c r="H554" s="439">
        <v>50</v>
      </c>
      <c r="I554" s="439">
        <v>39</v>
      </c>
      <c r="J554" s="439">
        <v>2</v>
      </c>
      <c r="K554" s="439">
        <v>31</v>
      </c>
      <c r="L554" s="439">
        <v>77</v>
      </c>
      <c r="M554" s="439">
        <v>55</v>
      </c>
      <c r="N554" s="439">
        <v>1</v>
      </c>
      <c r="O554" s="440">
        <v>2</v>
      </c>
      <c r="P554" s="185"/>
      <c r="Q554" s="441">
        <v>3895</v>
      </c>
      <c r="R554" s="439">
        <v>212</v>
      </c>
      <c r="S554" s="439">
        <v>3092</v>
      </c>
      <c r="T554" s="439">
        <v>14</v>
      </c>
      <c r="U554" s="439">
        <v>342</v>
      </c>
      <c r="V554" s="439">
        <v>36</v>
      </c>
      <c r="W554" s="439">
        <v>35</v>
      </c>
      <c r="X554" s="439">
        <v>4</v>
      </c>
      <c r="Y554" s="439">
        <v>23</v>
      </c>
      <c r="Z554" s="439">
        <v>68</v>
      </c>
      <c r="AA554" s="439">
        <v>66</v>
      </c>
      <c r="AB554" s="439">
        <v>3</v>
      </c>
      <c r="AC554" s="440">
        <v>0</v>
      </c>
      <c r="AD554" s="185"/>
      <c r="AE554" s="441">
        <v>9447</v>
      </c>
      <c r="AF554" s="439">
        <v>355</v>
      </c>
      <c r="AG554" s="439">
        <v>7817</v>
      </c>
      <c r="AH554" s="439">
        <v>37</v>
      </c>
      <c r="AI554" s="439">
        <v>746</v>
      </c>
      <c r="AJ554" s="439">
        <v>86</v>
      </c>
      <c r="AK554" s="439">
        <v>74</v>
      </c>
      <c r="AL554" s="439">
        <v>6</v>
      </c>
      <c r="AM554" s="439">
        <v>54</v>
      </c>
      <c r="AN554" s="439">
        <v>145</v>
      </c>
      <c r="AO554" s="439">
        <v>121</v>
      </c>
      <c r="AP554" s="439">
        <v>4</v>
      </c>
      <c r="AQ554" s="440">
        <v>2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7</v>
      </c>
      <c r="D557" s="329">
        <v>0</v>
      </c>
      <c r="E557" s="187">
        <v>3</v>
      </c>
      <c r="F557" s="187">
        <v>0</v>
      </c>
      <c r="G557" s="187">
        <v>3</v>
      </c>
      <c r="H557" s="187">
        <v>0</v>
      </c>
      <c r="I557" s="187">
        <v>0</v>
      </c>
      <c r="J557" s="187">
        <v>0</v>
      </c>
      <c r="K557" s="187">
        <v>0</v>
      </c>
      <c r="L557" s="187">
        <v>1</v>
      </c>
      <c r="M557" s="187">
        <v>0</v>
      </c>
      <c r="N557" s="187">
        <v>0</v>
      </c>
      <c r="O557" s="330">
        <v>0</v>
      </c>
      <c r="P557" s="180"/>
      <c r="Q557" s="186">
        <v>7</v>
      </c>
      <c r="R557" s="329">
        <v>0</v>
      </c>
      <c r="S557" s="187">
        <v>6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1</v>
      </c>
      <c r="AA557" s="187">
        <v>0</v>
      </c>
      <c r="AB557" s="187">
        <v>0</v>
      </c>
      <c r="AC557" s="330">
        <v>0</v>
      </c>
      <c r="AD557" s="180"/>
      <c r="AE557" s="186">
        <v>14</v>
      </c>
      <c r="AF557" s="187">
        <v>0</v>
      </c>
      <c r="AG557" s="188">
        <v>9</v>
      </c>
      <c r="AH557" s="188">
        <v>0</v>
      </c>
      <c r="AI557" s="188">
        <v>3</v>
      </c>
      <c r="AJ557" s="188">
        <v>0</v>
      </c>
      <c r="AK557" s="188">
        <v>0</v>
      </c>
      <c r="AL557" s="188">
        <v>0</v>
      </c>
      <c r="AM557" s="188">
        <v>0</v>
      </c>
      <c r="AN557" s="188">
        <v>2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8</v>
      </c>
      <c r="D558" s="331">
        <v>1</v>
      </c>
      <c r="E558" s="193">
        <v>4</v>
      </c>
      <c r="F558" s="193">
        <v>0</v>
      </c>
      <c r="G558" s="193">
        <v>1</v>
      </c>
      <c r="H558" s="193">
        <v>0</v>
      </c>
      <c r="I558" s="193">
        <v>0</v>
      </c>
      <c r="J558" s="193">
        <v>0</v>
      </c>
      <c r="K558" s="193">
        <v>0</v>
      </c>
      <c r="L558" s="193">
        <v>2</v>
      </c>
      <c r="M558" s="193">
        <v>0</v>
      </c>
      <c r="N558" s="193">
        <v>0</v>
      </c>
      <c r="O558" s="332">
        <v>0</v>
      </c>
      <c r="P558" s="180"/>
      <c r="Q558" s="190">
        <v>4</v>
      </c>
      <c r="R558" s="331">
        <v>0</v>
      </c>
      <c r="S558" s="193">
        <v>2</v>
      </c>
      <c r="T558" s="193">
        <v>0</v>
      </c>
      <c r="U558" s="193">
        <v>2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12</v>
      </c>
      <c r="AF558" s="191">
        <v>1</v>
      </c>
      <c r="AG558" s="191">
        <v>6</v>
      </c>
      <c r="AH558" s="191">
        <v>0</v>
      </c>
      <c r="AI558" s="191">
        <v>3</v>
      </c>
      <c r="AJ558" s="191">
        <v>0</v>
      </c>
      <c r="AK558" s="191">
        <v>0</v>
      </c>
      <c r="AL558" s="191">
        <v>0</v>
      </c>
      <c r="AM558" s="191">
        <v>0</v>
      </c>
      <c r="AN558" s="191">
        <v>2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13</v>
      </c>
      <c r="D559" s="331">
        <v>0</v>
      </c>
      <c r="E559" s="193">
        <v>8</v>
      </c>
      <c r="F559" s="193">
        <v>0</v>
      </c>
      <c r="G559" s="193">
        <v>3</v>
      </c>
      <c r="H559" s="193">
        <v>0</v>
      </c>
      <c r="I559" s="193">
        <v>0</v>
      </c>
      <c r="J559" s="193">
        <v>0</v>
      </c>
      <c r="K559" s="193">
        <v>0</v>
      </c>
      <c r="L559" s="193">
        <v>1</v>
      </c>
      <c r="M559" s="193">
        <v>1</v>
      </c>
      <c r="N559" s="193">
        <v>0</v>
      </c>
      <c r="O559" s="332">
        <v>0</v>
      </c>
      <c r="P559" s="180"/>
      <c r="Q559" s="190">
        <v>9</v>
      </c>
      <c r="R559" s="331">
        <v>1</v>
      </c>
      <c r="S559" s="193">
        <v>5</v>
      </c>
      <c r="T559" s="193">
        <v>0</v>
      </c>
      <c r="U559" s="193">
        <v>1</v>
      </c>
      <c r="V559" s="193">
        <v>1</v>
      </c>
      <c r="W559" s="193">
        <v>0</v>
      </c>
      <c r="X559" s="193">
        <v>0</v>
      </c>
      <c r="Y559" s="193">
        <v>0</v>
      </c>
      <c r="Z559" s="193">
        <v>0</v>
      </c>
      <c r="AA559" s="193">
        <v>1</v>
      </c>
      <c r="AB559" s="193">
        <v>0</v>
      </c>
      <c r="AC559" s="332">
        <v>0</v>
      </c>
      <c r="AD559" s="180"/>
      <c r="AE559" s="190">
        <v>22</v>
      </c>
      <c r="AF559" s="191">
        <v>1</v>
      </c>
      <c r="AG559" s="191">
        <v>13</v>
      </c>
      <c r="AH559" s="191">
        <v>0</v>
      </c>
      <c r="AI559" s="191">
        <v>4</v>
      </c>
      <c r="AJ559" s="191">
        <v>1</v>
      </c>
      <c r="AK559" s="191">
        <v>0</v>
      </c>
      <c r="AL559" s="191">
        <v>0</v>
      </c>
      <c r="AM559" s="191">
        <v>0</v>
      </c>
      <c r="AN559" s="191">
        <v>1</v>
      </c>
      <c r="AO559" s="191">
        <v>2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11</v>
      </c>
      <c r="D560" s="331">
        <v>0</v>
      </c>
      <c r="E560" s="193">
        <v>9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1</v>
      </c>
      <c r="L560" s="193">
        <v>1</v>
      </c>
      <c r="M560" s="193">
        <v>0</v>
      </c>
      <c r="N560" s="193">
        <v>0</v>
      </c>
      <c r="O560" s="332">
        <v>0</v>
      </c>
      <c r="P560" s="180"/>
      <c r="Q560" s="190">
        <v>6</v>
      </c>
      <c r="R560" s="331">
        <v>0</v>
      </c>
      <c r="S560" s="193">
        <v>4</v>
      </c>
      <c r="T560" s="193">
        <v>0</v>
      </c>
      <c r="U560" s="193">
        <v>0</v>
      </c>
      <c r="V560" s="193">
        <v>1</v>
      </c>
      <c r="W560" s="193">
        <v>0</v>
      </c>
      <c r="X560" s="193">
        <v>0</v>
      </c>
      <c r="Y560" s="193">
        <v>0</v>
      </c>
      <c r="Z560" s="193">
        <v>1</v>
      </c>
      <c r="AA560" s="193">
        <v>0</v>
      </c>
      <c r="AB560" s="193">
        <v>0</v>
      </c>
      <c r="AC560" s="332">
        <v>0</v>
      </c>
      <c r="AD560" s="180"/>
      <c r="AE560" s="190">
        <v>17</v>
      </c>
      <c r="AF560" s="191">
        <v>0</v>
      </c>
      <c r="AG560" s="191">
        <v>13</v>
      </c>
      <c r="AH560" s="191">
        <v>0</v>
      </c>
      <c r="AI560" s="191">
        <v>0</v>
      </c>
      <c r="AJ560" s="191">
        <v>1</v>
      </c>
      <c r="AK560" s="191">
        <v>0</v>
      </c>
      <c r="AL560" s="191">
        <v>0</v>
      </c>
      <c r="AM560" s="191">
        <v>1</v>
      </c>
      <c r="AN560" s="191">
        <v>2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12</v>
      </c>
      <c r="D561" s="331">
        <v>0</v>
      </c>
      <c r="E561" s="193">
        <v>6</v>
      </c>
      <c r="F561" s="193">
        <v>0</v>
      </c>
      <c r="G561" s="193">
        <v>3</v>
      </c>
      <c r="H561" s="193">
        <v>0</v>
      </c>
      <c r="I561" s="193">
        <v>0</v>
      </c>
      <c r="J561" s="193">
        <v>0</v>
      </c>
      <c r="K561" s="193">
        <v>1</v>
      </c>
      <c r="L561" s="193">
        <v>2</v>
      </c>
      <c r="M561" s="193">
        <v>0</v>
      </c>
      <c r="N561" s="193">
        <v>0</v>
      </c>
      <c r="O561" s="332">
        <v>0</v>
      </c>
      <c r="P561" s="180"/>
      <c r="Q561" s="190">
        <v>4</v>
      </c>
      <c r="R561" s="331">
        <v>0</v>
      </c>
      <c r="S561" s="193">
        <v>3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1</v>
      </c>
      <c r="AB561" s="193">
        <v>0</v>
      </c>
      <c r="AC561" s="332">
        <v>0</v>
      </c>
      <c r="AD561" s="180"/>
      <c r="AE561" s="190">
        <v>16</v>
      </c>
      <c r="AF561" s="191">
        <v>0</v>
      </c>
      <c r="AG561" s="191">
        <v>9</v>
      </c>
      <c r="AH561" s="191">
        <v>0</v>
      </c>
      <c r="AI561" s="191">
        <v>3</v>
      </c>
      <c r="AJ561" s="191">
        <v>0</v>
      </c>
      <c r="AK561" s="191">
        <v>0</v>
      </c>
      <c r="AL561" s="191">
        <v>0</v>
      </c>
      <c r="AM561" s="191">
        <v>1</v>
      </c>
      <c r="AN561" s="191">
        <v>2</v>
      </c>
      <c r="AO561" s="191">
        <v>1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5</v>
      </c>
      <c r="D562" s="331">
        <v>0</v>
      </c>
      <c r="E562" s="193">
        <v>3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2</v>
      </c>
      <c r="M562" s="193">
        <v>0</v>
      </c>
      <c r="N562" s="193">
        <v>0</v>
      </c>
      <c r="O562" s="332">
        <v>0</v>
      </c>
      <c r="P562" s="180"/>
      <c r="Q562" s="190">
        <v>6</v>
      </c>
      <c r="R562" s="331">
        <v>0</v>
      </c>
      <c r="S562" s="193">
        <v>2</v>
      </c>
      <c r="T562" s="193">
        <v>0</v>
      </c>
      <c r="U562" s="193">
        <v>2</v>
      </c>
      <c r="V562" s="193">
        <v>0</v>
      </c>
      <c r="W562" s="193">
        <v>0</v>
      </c>
      <c r="X562" s="193">
        <v>0</v>
      </c>
      <c r="Y562" s="193">
        <v>0</v>
      </c>
      <c r="Z562" s="193">
        <v>2</v>
      </c>
      <c r="AA562" s="193">
        <v>0</v>
      </c>
      <c r="AB562" s="193">
        <v>0</v>
      </c>
      <c r="AC562" s="332">
        <v>0</v>
      </c>
      <c r="AD562" s="180"/>
      <c r="AE562" s="190">
        <v>11</v>
      </c>
      <c r="AF562" s="191">
        <v>0</v>
      </c>
      <c r="AG562" s="191">
        <v>5</v>
      </c>
      <c r="AH562" s="191">
        <v>0</v>
      </c>
      <c r="AI562" s="191">
        <v>2</v>
      </c>
      <c r="AJ562" s="191">
        <v>0</v>
      </c>
      <c r="AK562" s="191">
        <v>0</v>
      </c>
      <c r="AL562" s="191">
        <v>0</v>
      </c>
      <c r="AM562" s="191">
        <v>0</v>
      </c>
      <c r="AN562" s="191">
        <v>4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6</v>
      </c>
      <c r="D563" s="331">
        <v>0</v>
      </c>
      <c r="E563" s="193">
        <v>3</v>
      </c>
      <c r="F563" s="193">
        <v>0</v>
      </c>
      <c r="G563" s="193">
        <v>1</v>
      </c>
      <c r="H563" s="193">
        <v>0</v>
      </c>
      <c r="I563" s="193">
        <v>0</v>
      </c>
      <c r="J563" s="193">
        <v>0</v>
      </c>
      <c r="K563" s="193">
        <v>0</v>
      </c>
      <c r="L563" s="193">
        <v>1</v>
      </c>
      <c r="M563" s="193">
        <v>1</v>
      </c>
      <c r="N563" s="193">
        <v>0</v>
      </c>
      <c r="O563" s="332">
        <v>0</v>
      </c>
      <c r="P563" s="180"/>
      <c r="Q563" s="190">
        <v>2</v>
      </c>
      <c r="R563" s="331">
        <v>0</v>
      </c>
      <c r="S563" s="193">
        <v>2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8</v>
      </c>
      <c r="AF563" s="191">
        <v>0</v>
      </c>
      <c r="AG563" s="191">
        <v>5</v>
      </c>
      <c r="AH563" s="191">
        <v>0</v>
      </c>
      <c r="AI563" s="191">
        <v>1</v>
      </c>
      <c r="AJ563" s="191">
        <v>0</v>
      </c>
      <c r="AK563" s="191">
        <v>0</v>
      </c>
      <c r="AL563" s="191">
        <v>0</v>
      </c>
      <c r="AM563" s="191">
        <v>0</v>
      </c>
      <c r="AN563" s="191">
        <v>1</v>
      </c>
      <c r="AO563" s="191">
        <v>1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5</v>
      </c>
      <c r="D564" s="331">
        <v>0</v>
      </c>
      <c r="E564" s="193">
        <v>1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4</v>
      </c>
      <c r="M564" s="193">
        <v>0</v>
      </c>
      <c r="N564" s="193">
        <v>0</v>
      </c>
      <c r="O564" s="332">
        <v>0</v>
      </c>
      <c r="P564" s="180"/>
      <c r="Q564" s="190">
        <v>1</v>
      </c>
      <c r="R564" s="331">
        <v>0</v>
      </c>
      <c r="S564" s="193">
        <v>1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6</v>
      </c>
      <c r="AF564" s="191">
        <v>0</v>
      </c>
      <c r="AG564" s="191">
        <v>2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4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6</v>
      </c>
      <c r="D565" s="331">
        <v>0</v>
      </c>
      <c r="E565" s="193">
        <v>3</v>
      </c>
      <c r="F565" s="193">
        <v>0</v>
      </c>
      <c r="G565" s="193">
        <v>2</v>
      </c>
      <c r="H565" s="193">
        <v>1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3</v>
      </c>
      <c r="R565" s="331">
        <v>0</v>
      </c>
      <c r="S565" s="193">
        <v>0</v>
      </c>
      <c r="T565" s="193">
        <v>0</v>
      </c>
      <c r="U565" s="193">
        <v>2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1</v>
      </c>
      <c r="AB565" s="193">
        <v>0</v>
      </c>
      <c r="AC565" s="332">
        <v>0</v>
      </c>
      <c r="AD565" s="180"/>
      <c r="AE565" s="190">
        <v>9</v>
      </c>
      <c r="AF565" s="191">
        <v>0</v>
      </c>
      <c r="AG565" s="191">
        <v>3</v>
      </c>
      <c r="AH565" s="191">
        <v>0</v>
      </c>
      <c r="AI565" s="191">
        <v>4</v>
      </c>
      <c r="AJ565" s="191">
        <v>1</v>
      </c>
      <c r="AK565" s="191">
        <v>0</v>
      </c>
      <c r="AL565" s="191">
        <v>0</v>
      </c>
      <c r="AM565" s="191">
        <v>0</v>
      </c>
      <c r="AN565" s="191">
        <v>0</v>
      </c>
      <c r="AO565" s="191">
        <v>1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5</v>
      </c>
      <c r="D566" s="331">
        <v>0</v>
      </c>
      <c r="E566" s="193">
        <v>3</v>
      </c>
      <c r="F566" s="193">
        <v>0</v>
      </c>
      <c r="G566" s="193">
        <v>1</v>
      </c>
      <c r="H566" s="193">
        <v>0</v>
      </c>
      <c r="I566" s="193">
        <v>0</v>
      </c>
      <c r="J566" s="193">
        <v>0</v>
      </c>
      <c r="K566" s="193">
        <v>1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2</v>
      </c>
      <c r="R566" s="331">
        <v>0</v>
      </c>
      <c r="S566" s="193">
        <v>1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1</v>
      </c>
      <c r="AB566" s="193">
        <v>0</v>
      </c>
      <c r="AC566" s="332">
        <v>0</v>
      </c>
      <c r="AD566" s="180"/>
      <c r="AE566" s="190">
        <v>7</v>
      </c>
      <c r="AF566" s="191">
        <v>0</v>
      </c>
      <c r="AG566" s="191">
        <v>4</v>
      </c>
      <c r="AH566" s="191">
        <v>0</v>
      </c>
      <c r="AI566" s="191">
        <v>1</v>
      </c>
      <c r="AJ566" s="191">
        <v>0</v>
      </c>
      <c r="AK566" s="191">
        <v>0</v>
      </c>
      <c r="AL566" s="191">
        <v>0</v>
      </c>
      <c r="AM566" s="191">
        <v>1</v>
      </c>
      <c r="AN566" s="191">
        <v>0</v>
      </c>
      <c r="AO566" s="191">
        <v>1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6</v>
      </c>
      <c r="D567" s="331">
        <v>0</v>
      </c>
      <c r="E567" s="193">
        <v>3</v>
      </c>
      <c r="F567" s="193">
        <v>0</v>
      </c>
      <c r="G567" s="193">
        <v>2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1</v>
      </c>
      <c r="N567" s="193">
        <v>0</v>
      </c>
      <c r="O567" s="332">
        <v>0</v>
      </c>
      <c r="P567" s="180"/>
      <c r="Q567" s="190">
        <v>11</v>
      </c>
      <c r="R567" s="331">
        <v>0</v>
      </c>
      <c r="S567" s="193">
        <v>6</v>
      </c>
      <c r="T567" s="193">
        <v>0</v>
      </c>
      <c r="U567" s="193">
        <v>1</v>
      </c>
      <c r="V567" s="193">
        <v>0</v>
      </c>
      <c r="W567" s="193">
        <v>0</v>
      </c>
      <c r="X567" s="193">
        <v>0</v>
      </c>
      <c r="Y567" s="193">
        <v>0</v>
      </c>
      <c r="Z567" s="193">
        <v>1</v>
      </c>
      <c r="AA567" s="193">
        <v>3</v>
      </c>
      <c r="AB567" s="193">
        <v>0</v>
      </c>
      <c r="AC567" s="332">
        <v>0</v>
      </c>
      <c r="AD567" s="180"/>
      <c r="AE567" s="190">
        <v>17</v>
      </c>
      <c r="AF567" s="191">
        <v>0</v>
      </c>
      <c r="AG567" s="191">
        <v>9</v>
      </c>
      <c r="AH567" s="191">
        <v>0</v>
      </c>
      <c r="AI567" s="191">
        <v>3</v>
      </c>
      <c r="AJ567" s="191">
        <v>0</v>
      </c>
      <c r="AK567" s="191">
        <v>0</v>
      </c>
      <c r="AL567" s="191">
        <v>0</v>
      </c>
      <c r="AM567" s="191">
        <v>0</v>
      </c>
      <c r="AN567" s="191">
        <v>1</v>
      </c>
      <c r="AO567" s="191">
        <v>4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4</v>
      </c>
      <c r="D568" s="331">
        <v>0</v>
      </c>
      <c r="E568" s="193">
        <v>2</v>
      </c>
      <c r="F568" s="193">
        <v>0</v>
      </c>
      <c r="G568" s="193">
        <v>2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4</v>
      </c>
      <c r="R568" s="331">
        <v>0</v>
      </c>
      <c r="S568" s="193">
        <v>1</v>
      </c>
      <c r="T568" s="193">
        <v>0</v>
      </c>
      <c r="U568" s="193">
        <v>1</v>
      </c>
      <c r="V568" s="193">
        <v>0</v>
      </c>
      <c r="W568" s="193">
        <v>0</v>
      </c>
      <c r="X568" s="193">
        <v>0</v>
      </c>
      <c r="Y568" s="193">
        <v>0</v>
      </c>
      <c r="Z568" s="193">
        <v>1</v>
      </c>
      <c r="AA568" s="193">
        <v>1</v>
      </c>
      <c r="AB568" s="193">
        <v>0</v>
      </c>
      <c r="AC568" s="332">
        <v>0</v>
      </c>
      <c r="AD568" s="180"/>
      <c r="AE568" s="190">
        <v>8</v>
      </c>
      <c r="AF568" s="191">
        <v>0</v>
      </c>
      <c r="AG568" s="191">
        <v>3</v>
      </c>
      <c r="AH568" s="191">
        <v>0</v>
      </c>
      <c r="AI568" s="191">
        <v>3</v>
      </c>
      <c r="AJ568" s="191">
        <v>0</v>
      </c>
      <c r="AK568" s="191">
        <v>0</v>
      </c>
      <c r="AL568" s="191">
        <v>0</v>
      </c>
      <c r="AM568" s="191">
        <v>0</v>
      </c>
      <c r="AN568" s="191">
        <v>1</v>
      </c>
      <c r="AO568" s="191">
        <v>1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6</v>
      </c>
      <c r="D569" s="331">
        <v>0</v>
      </c>
      <c r="E569" s="193">
        <v>2</v>
      </c>
      <c r="F569" s="193">
        <v>0</v>
      </c>
      <c r="G569" s="193">
        <v>1</v>
      </c>
      <c r="H569" s="193">
        <v>0</v>
      </c>
      <c r="I569" s="193">
        <v>0</v>
      </c>
      <c r="J569" s="193">
        <v>0</v>
      </c>
      <c r="K569" s="193">
        <v>1</v>
      </c>
      <c r="L569" s="193">
        <v>1</v>
      </c>
      <c r="M569" s="193">
        <v>1</v>
      </c>
      <c r="N569" s="193">
        <v>0</v>
      </c>
      <c r="O569" s="332">
        <v>0</v>
      </c>
      <c r="P569" s="180"/>
      <c r="Q569" s="190">
        <v>2</v>
      </c>
      <c r="R569" s="331">
        <v>0</v>
      </c>
      <c r="S569" s="193">
        <v>1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1</v>
      </c>
      <c r="AA569" s="193">
        <v>0</v>
      </c>
      <c r="AB569" s="193">
        <v>0</v>
      </c>
      <c r="AC569" s="332">
        <v>0</v>
      </c>
      <c r="AD569" s="180"/>
      <c r="AE569" s="190">
        <v>8</v>
      </c>
      <c r="AF569" s="191">
        <v>0</v>
      </c>
      <c r="AG569" s="191">
        <v>3</v>
      </c>
      <c r="AH569" s="191">
        <v>0</v>
      </c>
      <c r="AI569" s="191">
        <v>1</v>
      </c>
      <c r="AJ569" s="191">
        <v>0</v>
      </c>
      <c r="AK569" s="191">
        <v>0</v>
      </c>
      <c r="AL569" s="191">
        <v>0</v>
      </c>
      <c r="AM569" s="191">
        <v>1</v>
      </c>
      <c r="AN569" s="191">
        <v>2</v>
      </c>
      <c r="AO569" s="191">
        <v>1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4</v>
      </c>
      <c r="D570" s="331">
        <v>0</v>
      </c>
      <c r="E570" s="193">
        <v>1</v>
      </c>
      <c r="F570" s="193">
        <v>0</v>
      </c>
      <c r="G570" s="193">
        <v>0</v>
      </c>
      <c r="H570" s="193">
        <v>1</v>
      </c>
      <c r="I570" s="193">
        <v>0</v>
      </c>
      <c r="J570" s="193">
        <v>0</v>
      </c>
      <c r="K570" s="193">
        <v>0</v>
      </c>
      <c r="L570" s="193">
        <v>2</v>
      </c>
      <c r="M570" s="193">
        <v>0</v>
      </c>
      <c r="N570" s="193">
        <v>0</v>
      </c>
      <c r="O570" s="332">
        <v>0</v>
      </c>
      <c r="P570" s="180"/>
      <c r="Q570" s="190">
        <v>1</v>
      </c>
      <c r="R570" s="331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1</v>
      </c>
      <c r="AA570" s="193">
        <v>0</v>
      </c>
      <c r="AB570" s="193">
        <v>0</v>
      </c>
      <c r="AC570" s="332">
        <v>0</v>
      </c>
      <c r="AD570" s="180"/>
      <c r="AE570" s="190">
        <v>5</v>
      </c>
      <c r="AF570" s="191">
        <v>0</v>
      </c>
      <c r="AG570" s="191">
        <v>1</v>
      </c>
      <c r="AH570" s="191">
        <v>0</v>
      </c>
      <c r="AI570" s="191">
        <v>0</v>
      </c>
      <c r="AJ570" s="191">
        <v>1</v>
      </c>
      <c r="AK570" s="191">
        <v>0</v>
      </c>
      <c r="AL570" s="191">
        <v>0</v>
      </c>
      <c r="AM570" s="191">
        <v>0</v>
      </c>
      <c r="AN570" s="191">
        <v>3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2</v>
      </c>
      <c r="D571" s="331">
        <v>0</v>
      </c>
      <c r="E571" s="193">
        <v>0</v>
      </c>
      <c r="F571" s="193">
        <v>0</v>
      </c>
      <c r="G571" s="193">
        <v>1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1</v>
      </c>
      <c r="N571" s="193">
        <v>0</v>
      </c>
      <c r="O571" s="332">
        <v>0</v>
      </c>
      <c r="P571" s="180"/>
      <c r="Q571" s="190">
        <v>4</v>
      </c>
      <c r="R571" s="331">
        <v>0</v>
      </c>
      <c r="S571" s="193">
        <v>2</v>
      </c>
      <c r="T571" s="193">
        <v>0</v>
      </c>
      <c r="U571" s="193">
        <v>1</v>
      </c>
      <c r="V571" s="193">
        <v>0</v>
      </c>
      <c r="W571" s="193">
        <v>0</v>
      </c>
      <c r="X571" s="193">
        <v>0</v>
      </c>
      <c r="Y571" s="193">
        <v>0</v>
      </c>
      <c r="Z571" s="193">
        <v>1</v>
      </c>
      <c r="AA571" s="193">
        <v>0</v>
      </c>
      <c r="AB571" s="193">
        <v>0</v>
      </c>
      <c r="AC571" s="332">
        <v>0</v>
      </c>
      <c r="AD571" s="180"/>
      <c r="AE571" s="190">
        <v>6</v>
      </c>
      <c r="AF571" s="191">
        <v>0</v>
      </c>
      <c r="AG571" s="191">
        <v>2</v>
      </c>
      <c r="AH571" s="191">
        <v>0</v>
      </c>
      <c r="AI571" s="191">
        <v>2</v>
      </c>
      <c r="AJ571" s="191">
        <v>0</v>
      </c>
      <c r="AK571" s="191">
        <v>0</v>
      </c>
      <c r="AL571" s="191">
        <v>0</v>
      </c>
      <c r="AM571" s="191">
        <v>0</v>
      </c>
      <c r="AN571" s="191">
        <v>1</v>
      </c>
      <c r="AO571" s="191">
        <v>1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4</v>
      </c>
      <c r="D572" s="331">
        <v>0</v>
      </c>
      <c r="E572" s="193">
        <v>1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1</v>
      </c>
      <c r="M572" s="193">
        <v>2</v>
      </c>
      <c r="N572" s="193">
        <v>0</v>
      </c>
      <c r="O572" s="332">
        <v>0</v>
      </c>
      <c r="P572" s="180"/>
      <c r="Q572" s="190">
        <v>3</v>
      </c>
      <c r="R572" s="331">
        <v>0</v>
      </c>
      <c r="S572" s="193">
        <v>0</v>
      </c>
      <c r="T572" s="193">
        <v>0</v>
      </c>
      <c r="U572" s="193">
        <v>0</v>
      </c>
      <c r="V572" s="193">
        <v>1</v>
      </c>
      <c r="W572" s="193">
        <v>0</v>
      </c>
      <c r="X572" s="193">
        <v>0</v>
      </c>
      <c r="Y572" s="193">
        <v>0</v>
      </c>
      <c r="Z572" s="193">
        <v>1</v>
      </c>
      <c r="AA572" s="193">
        <v>1</v>
      </c>
      <c r="AB572" s="193">
        <v>0</v>
      </c>
      <c r="AC572" s="332">
        <v>0</v>
      </c>
      <c r="AD572" s="180"/>
      <c r="AE572" s="190">
        <v>7</v>
      </c>
      <c r="AF572" s="191">
        <v>0</v>
      </c>
      <c r="AG572" s="191">
        <v>1</v>
      </c>
      <c r="AH572" s="191">
        <v>0</v>
      </c>
      <c r="AI572" s="191">
        <v>0</v>
      </c>
      <c r="AJ572" s="191">
        <v>1</v>
      </c>
      <c r="AK572" s="191">
        <v>0</v>
      </c>
      <c r="AL572" s="191">
        <v>0</v>
      </c>
      <c r="AM572" s="191">
        <v>0</v>
      </c>
      <c r="AN572" s="191">
        <v>2</v>
      </c>
      <c r="AO572" s="191">
        <v>3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6</v>
      </c>
      <c r="D573" s="331">
        <v>0</v>
      </c>
      <c r="E573" s="193">
        <v>3</v>
      </c>
      <c r="F573" s="193">
        <v>0</v>
      </c>
      <c r="G573" s="193">
        <v>3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7</v>
      </c>
      <c r="R573" s="331">
        <v>0</v>
      </c>
      <c r="S573" s="193">
        <v>5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1</v>
      </c>
      <c r="AA573" s="193">
        <v>1</v>
      </c>
      <c r="AB573" s="193">
        <v>0</v>
      </c>
      <c r="AC573" s="332">
        <v>0</v>
      </c>
      <c r="AD573" s="180"/>
      <c r="AE573" s="190">
        <v>13</v>
      </c>
      <c r="AF573" s="191">
        <v>0</v>
      </c>
      <c r="AG573" s="191">
        <v>8</v>
      </c>
      <c r="AH573" s="191">
        <v>0</v>
      </c>
      <c r="AI573" s="191">
        <v>3</v>
      </c>
      <c r="AJ573" s="191">
        <v>0</v>
      </c>
      <c r="AK573" s="191">
        <v>0</v>
      </c>
      <c r="AL573" s="191">
        <v>0</v>
      </c>
      <c r="AM573" s="191">
        <v>0</v>
      </c>
      <c r="AN573" s="191">
        <v>1</v>
      </c>
      <c r="AO573" s="191">
        <v>1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11</v>
      </c>
      <c r="D574" s="331">
        <v>1</v>
      </c>
      <c r="E574" s="193">
        <v>4</v>
      </c>
      <c r="F574" s="193">
        <v>0</v>
      </c>
      <c r="G574" s="193">
        <v>3</v>
      </c>
      <c r="H574" s="193">
        <v>0</v>
      </c>
      <c r="I574" s="193">
        <v>0</v>
      </c>
      <c r="J574" s="193">
        <v>1</v>
      </c>
      <c r="K574" s="193">
        <v>0</v>
      </c>
      <c r="L574" s="193">
        <v>0</v>
      </c>
      <c r="M574" s="193">
        <v>2</v>
      </c>
      <c r="N574" s="193">
        <v>0</v>
      </c>
      <c r="O574" s="332">
        <v>0</v>
      </c>
      <c r="P574" s="180"/>
      <c r="Q574" s="190">
        <v>5</v>
      </c>
      <c r="R574" s="331">
        <v>0</v>
      </c>
      <c r="S574" s="193">
        <v>3</v>
      </c>
      <c r="T574" s="193">
        <v>0</v>
      </c>
      <c r="U574" s="193">
        <v>1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1</v>
      </c>
      <c r="AB574" s="193">
        <v>0</v>
      </c>
      <c r="AC574" s="332">
        <v>0</v>
      </c>
      <c r="AD574" s="180"/>
      <c r="AE574" s="190">
        <v>16</v>
      </c>
      <c r="AF574" s="191">
        <v>1</v>
      </c>
      <c r="AG574" s="191">
        <v>7</v>
      </c>
      <c r="AH574" s="191">
        <v>0</v>
      </c>
      <c r="AI574" s="191">
        <v>4</v>
      </c>
      <c r="AJ574" s="191">
        <v>0</v>
      </c>
      <c r="AK574" s="191">
        <v>0</v>
      </c>
      <c r="AL574" s="191">
        <v>1</v>
      </c>
      <c r="AM574" s="191">
        <v>0</v>
      </c>
      <c r="AN574" s="191">
        <v>0</v>
      </c>
      <c r="AO574" s="191">
        <v>3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11</v>
      </c>
      <c r="D575" s="331">
        <v>0</v>
      </c>
      <c r="E575" s="193">
        <v>7</v>
      </c>
      <c r="F575" s="193">
        <v>0</v>
      </c>
      <c r="G575" s="193">
        <v>2</v>
      </c>
      <c r="H575" s="193">
        <v>2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6</v>
      </c>
      <c r="R575" s="331">
        <v>0</v>
      </c>
      <c r="S575" s="193">
        <v>2</v>
      </c>
      <c r="T575" s="193">
        <v>0</v>
      </c>
      <c r="U575" s="193">
        <v>1</v>
      </c>
      <c r="V575" s="193">
        <v>0</v>
      </c>
      <c r="W575" s="193">
        <v>0</v>
      </c>
      <c r="X575" s="193">
        <v>0</v>
      </c>
      <c r="Y575" s="193">
        <v>0</v>
      </c>
      <c r="Z575" s="193">
        <v>2</v>
      </c>
      <c r="AA575" s="193">
        <v>1</v>
      </c>
      <c r="AB575" s="193">
        <v>0</v>
      </c>
      <c r="AC575" s="332">
        <v>0</v>
      </c>
      <c r="AD575" s="180"/>
      <c r="AE575" s="190">
        <v>17</v>
      </c>
      <c r="AF575" s="191">
        <v>0</v>
      </c>
      <c r="AG575" s="191">
        <v>9</v>
      </c>
      <c r="AH575" s="191">
        <v>0</v>
      </c>
      <c r="AI575" s="191">
        <v>3</v>
      </c>
      <c r="AJ575" s="191">
        <v>2</v>
      </c>
      <c r="AK575" s="191">
        <v>0</v>
      </c>
      <c r="AL575" s="191">
        <v>0</v>
      </c>
      <c r="AM575" s="191">
        <v>0</v>
      </c>
      <c r="AN575" s="191">
        <v>2</v>
      </c>
      <c r="AO575" s="191">
        <v>1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6</v>
      </c>
      <c r="D576" s="331">
        <v>1</v>
      </c>
      <c r="E576" s="193">
        <v>4</v>
      </c>
      <c r="F576" s="193">
        <v>0</v>
      </c>
      <c r="G576" s="193">
        <v>0</v>
      </c>
      <c r="H576" s="193">
        <v>1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4</v>
      </c>
      <c r="R576" s="331">
        <v>0</v>
      </c>
      <c r="S576" s="193">
        <v>2</v>
      </c>
      <c r="T576" s="193">
        <v>0</v>
      </c>
      <c r="U576" s="193">
        <v>1</v>
      </c>
      <c r="V576" s="193">
        <v>0</v>
      </c>
      <c r="W576" s="193">
        <v>0</v>
      </c>
      <c r="X576" s="193">
        <v>0</v>
      </c>
      <c r="Y576" s="193">
        <v>0</v>
      </c>
      <c r="Z576" s="193">
        <v>1</v>
      </c>
      <c r="AA576" s="193">
        <v>0</v>
      </c>
      <c r="AB576" s="193">
        <v>0</v>
      </c>
      <c r="AC576" s="332">
        <v>0</v>
      </c>
      <c r="AD576" s="180"/>
      <c r="AE576" s="190">
        <v>10</v>
      </c>
      <c r="AF576" s="191">
        <v>1</v>
      </c>
      <c r="AG576" s="191">
        <v>6</v>
      </c>
      <c r="AH576" s="191">
        <v>0</v>
      </c>
      <c r="AI576" s="191">
        <v>1</v>
      </c>
      <c r="AJ576" s="191">
        <v>1</v>
      </c>
      <c r="AK576" s="191">
        <v>0</v>
      </c>
      <c r="AL576" s="191">
        <v>0</v>
      </c>
      <c r="AM576" s="191">
        <v>0</v>
      </c>
      <c r="AN576" s="191">
        <v>1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14</v>
      </c>
      <c r="D577" s="331">
        <v>0</v>
      </c>
      <c r="E577" s="193">
        <v>4</v>
      </c>
      <c r="F577" s="193">
        <v>0</v>
      </c>
      <c r="G577" s="193">
        <v>5</v>
      </c>
      <c r="H577" s="193">
        <v>0</v>
      </c>
      <c r="I577" s="193">
        <v>0</v>
      </c>
      <c r="J577" s="193">
        <v>0</v>
      </c>
      <c r="K577" s="193">
        <v>1</v>
      </c>
      <c r="L577" s="193">
        <v>2</v>
      </c>
      <c r="M577" s="193">
        <v>2</v>
      </c>
      <c r="N577" s="193">
        <v>0</v>
      </c>
      <c r="O577" s="332">
        <v>0</v>
      </c>
      <c r="P577" s="180"/>
      <c r="Q577" s="190">
        <v>7</v>
      </c>
      <c r="R577" s="331">
        <v>0</v>
      </c>
      <c r="S577" s="193">
        <v>2</v>
      </c>
      <c r="T577" s="193">
        <v>0</v>
      </c>
      <c r="U577" s="193">
        <v>1</v>
      </c>
      <c r="V577" s="193">
        <v>0</v>
      </c>
      <c r="W577" s="193">
        <v>0</v>
      </c>
      <c r="X577" s="193">
        <v>0</v>
      </c>
      <c r="Y577" s="193">
        <v>0</v>
      </c>
      <c r="Z577" s="193">
        <v>2</v>
      </c>
      <c r="AA577" s="193">
        <v>2</v>
      </c>
      <c r="AB577" s="193">
        <v>0</v>
      </c>
      <c r="AC577" s="332">
        <v>0</v>
      </c>
      <c r="AD577" s="180"/>
      <c r="AE577" s="190">
        <v>21</v>
      </c>
      <c r="AF577" s="191">
        <v>0</v>
      </c>
      <c r="AG577" s="191">
        <v>6</v>
      </c>
      <c r="AH577" s="191">
        <v>0</v>
      </c>
      <c r="AI577" s="191">
        <v>6</v>
      </c>
      <c r="AJ577" s="191">
        <v>0</v>
      </c>
      <c r="AK577" s="191">
        <v>0</v>
      </c>
      <c r="AL577" s="191">
        <v>0</v>
      </c>
      <c r="AM577" s="191">
        <v>1</v>
      </c>
      <c r="AN577" s="191">
        <v>4</v>
      </c>
      <c r="AO577" s="191">
        <v>4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7</v>
      </c>
      <c r="D578" s="331">
        <v>0</v>
      </c>
      <c r="E578" s="193">
        <v>1</v>
      </c>
      <c r="F578" s="193">
        <v>0</v>
      </c>
      <c r="G578" s="193">
        <v>2</v>
      </c>
      <c r="H578" s="193">
        <v>2</v>
      </c>
      <c r="I578" s="193">
        <v>0</v>
      </c>
      <c r="J578" s="193">
        <v>0</v>
      </c>
      <c r="K578" s="193">
        <v>0</v>
      </c>
      <c r="L578" s="193">
        <v>1</v>
      </c>
      <c r="M578" s="193">
        <v>1</v>
      </c>
      <c r="N578" s="193">
        <v>0</v>
      </c>
      <c r="O578" s="332">
        <v>0</v>
      </c>
      <c r="P578" s="180"/>
      <c r="Q578" s="190">
        <v>10</v>
      </c>
      <c r="R578" s="331">
        <v>0</v>
      </c>
      <c r="S578" s="193">
        <v>1</v>
      </c>
      <c r="T578" s="193">
        <v>0</v>
      </c>
      <c r="U578" s="193">
        <v>4</v>
      </c>
      <c r="V578" s="193">
        <v>0</v>
      </c>
      <c r="W578" s="193">
        <v>0</v>
      </c>
      <c r="X578" s="193">
        <v>0</v>
      </c>
      <c r="Y578" s="193">
        <v>0</v>
      </c>
      <c r="Z578" s="193">
        <v>1</v>
      </c>
      <c r="AA578" s="193">
        <v>4</v>
      </c>
      <c r="AB578" s="193">
        <v>0</v>
      </c>
      <c r="AC578" s="332">
        <v>0</v>
      </c>
      <c r="AD578" s="180"/>
      <c r="AE578" s="190">
        <v>17</v>
      </c>
      <c r="AF578" s="191">
        <v>0</v>
      </c>
      <c r="AG578" s="191">
        <v>2</v>
      </c>
      <c r="AH578" s="191">
        <v>0</v>
      </c>
      <c r="AI578" s="191">
        <v>6</v>
      </c>
      <c r="AJ578" s="191">
        <v>2</v>
      </c>
      <c r="AK578" s="191">
        <v>0</v>
      </c>
      <c r="AL578" s="191">
        <v>0</v>
      </c>
      <c r="AM578" s="191">
        <v>0</v>
      </c>
      <c r="AN578" s="191">
        <v>2</v>
      </c>
      <c r="AO578" s="191">
        <v>5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15</v>
      </c>
      <c r="D579" s="331">
        <v>0</v>
      </c>
      <c r="E579" s="193">
        <v>8</v>
      </c>
      <c r="F579" s="193">
        <v>0</v>
      </c>
      <c r="G579" s="193">
        <v>3</v>
      </c>
      <c r="H579" s="193">
        <v>0</v>
      </c>
      <c r="I579" s="193">
        <v>0</v>
      </c>
      <c r="J579" s="193">
        <v>0</v>
      </c>
      <c r="K579" s="193">
        <v>0</v>
      </c>
      <c r="L579" s="193">
        <v>2</v>
      </c>
      <c r="M579" s="193">
        <v>2</v>
      </c>
      <c r="N579" s="193">
        <v>0</v>
      </c>
      <c r="O579" s="332">
        <v>0</v>
      </c>
      <c r="P579" s="180"/>
      <c r="Q579" s="190">
        <v>14</v>
      </c>
      <c r="R579" s="331">
        <v>1</v>
      </c>
      <c r="S579" s="193">
        <v>10</v>
      </c>
      <c r="T579" s="193">
        <v>0</v>
      </c>
      <c r="U579" s="193">
        <v>1</v>
      </c>
      <c r="V579" s="193">
        <v>0</v>
      </c>
      <c r="W579" s="193">
        <v>0</v>
      </c>
      <c r="X579" s="193">
        <v>0</v>
      </c>
      <c r="Y579" s="193">
        <v>1</v>
      </c>
      <c r="Z579" s="193">
        <v>1</v>
      </c>
      <c r="AA579" s="193">
        <v>0</v>
      </c>
      <c r="AB579" s="193">
        <v>0</v>
      </c>
      <c r="AC579" s="332">
        <v>0</v>
      </c>
      <c r="AD579" s="180"/>
      <c r="AE579" s="190">
        <v>29</v>
      </c>
      <c r="AF579" s="191">
        <v>1</v>
      </c>
      <c r="AG579" s="191">
        <v>18</v>
      </c>
      <c r="AH579" s="191">
        <v>0</v>
      </c>
      <c r="AI579" s="191">
        <v>4</v>
      </c>
      <c r="AJ579" s="191">
        <v>0</v>
      </c>
      <c r="AK579" s="191">
        <v>0</v>
      </c>
      <c r="AL579" s="191">
        <v>0</v>
      </c>
      <c r="AM579" s="191">
        <v>1</v>
      </c>
      <c r="AN579" s="191">
        <v>3</v>
      </c>
      <c r="AO579" s="191">
        <v>2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16</v>
      </c>
      <c r="D580" s="331">
        <v>0</v>
      </c>
      <c r="E580" s="193">
        <v>9</v>
      </c>
      <c r="F580" s="193">
        <v>0</v>
      </c>
      <c r="G580" s="193">
        <v>2</v>
      </c>
      <c r="H580" s="193">
        <v>2</v>
      </c>
      <c r="I580" s="193">
        <v>0</v>
      </c>
      <c r="J580" s="193">
        <v>0</v>
      </c>
      <c r="K580" s="193">
        <v>1</v>
      </c>
      <c r="L580" s="193">
        <v>1</v>
      </c>
      <c r="M580" s="193">
        <v>1</v>
      </c>
      <c r="N580" s="193">
        <v>0</v>
      </c>
      <c r="O580" s="332">
        <v>0</v>
      </c>
      <c r="P580" s="134"/>
      <c r="Q580" s="190">
        <v>14</v>
      </c>
      <c r="R580" s="331">
        <v>2</v>
      </c>
      <c r="S580" s="193">
        <v>4</v>
      </c>
      <c r="T580" s="193">
        <v>0</v>
      </c>
      <c r="U580" s="193">
        <v>2</v>
      </c>
      <c r="V580" s="193">
        <v>1</v>
      </c>
      <c r="W580" s="193">
        <v>1</v>
      </c>
      <c r="X580" s="193">
        <v>0</v>
      </c>
      <c r="Y580" s="193">
        <v>0</v>
      </c>
      <c r="Z580" s="193">
        <v>1</v>
      </c>
      <c r="AA580" s="193">
        <v>3</v>
      </c>
      <c r="AB580" s="193">
        <v>0</v>
      </c>
      <c r="AC580" s="332">
        <v>0</v>
      </c>
      <c r="AD580" s="134"/>
      <c r="AE580" s="190">
        <v>30</v>
      </c>
      <c r="AF580" s="191">
        <v>2</v>
      </c>
      <c r="AG580" s="191">
        <v>13</v>
      </c>
      <c r="AH580" s="191">
        <v>0</v>
      </c>
      <c r="AI580" s="191">
        <v>4</v>
      </c>
      <c r="AJ580" s="191">
        <v>3</v>
      </c>
      <c r="AK580" s="191">
        <v>1</v>
      </c>
      <c r="AL580" s="191">
        <v>0</v>
      </c>
      <c r="AM580" s="191">
        <v>1</v>
      </c>
      <c r="AN580" s="191">
        <v>2</v>
      </c>
      <c r="AO580" s="191">
        <v>4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17</v>
      </c>
      <c r="D581" s="331">
        <v>0</v>
      </c>
      <c r="E581" s="193">
        <v>11</v>
      </c>
      <c r="F581" s="193">
        <v>0</v>
      </c>
      <c r="G581" s="193">
        <v>4</v>
      </c>
      <c r="H581" s="193">
        <v>1</v>
      </c>
      <c r="I581" s="193">
        <v>0</v>
      </c>
      <c r="J581" s="193">
        <v>0</v>
      </c>
      <c r="K581" s="193">
        <v>0</v>
      </c>
      <c r="L581" s="193">
        <v>0</v>
      </c>
      <c r="M581" s="193">
        <v>1</v>
      </c>
      <c r="N581" s="193">
        <v>0</v>
      </c>
      <c r="O581" s="332">
        <v>0</v>
      </c>
      <c r="P581" s="180"/>
      <c r="Q581" s="190">
        <v>13</v>
      </c>
      <c r="R581" s="331">
        <v>0</v>
      </c>
      <c r="S581" s="193">
        <v>8</v>
      </c>
      <c r="T581" s="193">
        <v>0</v>
      </c>
      <c r="U581" s="193">
        <v>3</v>
      </c>
      <c r="V581" s="193">
        <v>0</v>
      </c>
      <c r="W581" s="193">
        <v>0</v>
      </c>
      <c r="X581" s="193">
        <v>0</v>
      </c>
      <c r="Y581" s="193">
        <v>0</v>
      </c>
      <c r="Z581" s="193">
        <v>1</v>
      </c>
      <c r="AA581" s="193">
        <v>1</v>
      </c>
      <c r="AB581" s="193">
        <v>0</v>
      </c>
      <c r="AC581" s="332">
        <v>0</v>
      </c>
      <c r="AD581" s="180"/>
      <c r="AE581" s="190">
        <v>30</v>
      </c>
      <c r="AF581" s="193">
        <v>0</v>
      </c>
      <c r="AG581" s="191">
        <v>19</v>
      </c>
      <c r="AH581" s="191">
        <v>0</v>
      </c>
      <c r="AI581" s="191">
        <v>7</v>
      </c>
      <c r="AJ581" s="191">
        <v>1</v>
      </c>
      <c r="AK581" s="191">
        <v>0</v>
      </c>
      <c r="AL581" s="191">
        <v>0</v>
      </c>
      <c r="AM581" s="191">
        <v>0</v>
      </c>
      <c r="AN581" s="191">
        <v>1</v>
      </c>
      <c r="AO581" s="191">
        <v>2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27</v>
      </c>
      <c r="D582" s="331">
        <v>1</v>
      </c>
      <c r="E582" s="193">
        <v>16</v>
      </c>
      <c r="F582" s="193">
        <v>1</v>
      </c>
      <c r="G582" s="193">
        <v>7</v>
      </c>
      <c r="H582" s="193">
        <v>0</v>
      </c>
      <c r="I582" s="193">
        <v>1</v>
      </c>
      <c r="J582" s="193">
        <v>0</v>
      </c>
      <c r="K582" s="193">
        <v>0</v>
      </c>
      <c r="L582" s="193">
        <v>0</v>
      </c>
      <c r="M582" s="193">
        <v>1</v>
      </c>
      <c r="N582" s="193">
        <v>0</v>
      </c>
      <c r="O582" s="332">
        <v>0</v>
      </c>
      <c r="P582" s="180"/>
      <c r="Q582" s="190">
        <v>22</v>
      </c>
      <c r="R582" s="331">
        <v>0</v>
      </c>
      <c r="S582" s="193">
        <v>12</v>
      </c>
      <c r="T582" s="193">
        <v>0</v>
      </c>
      <c r="U582" s="193">
        <v>5</v>
      </c>
      <c r="V582" s="193">
        <v>1</v>
      </c>
      <c r="W582" s="193">
        <v>0</v>
      </c>
      <c r="X582" s="193">
        <v>0</v>
      </c>
      <c r="Y582" s="193">
        <v>0</v>
      </c>
      <c r="Z582" s="193">
        <v>3</v>
      </c>
      <c r="AA582" s="193">
        <v>1</v>
      </c>
      <c r="AB582" s="193">
        <v>0</v>
      </c>
      <c r="AC582" s="332">
        <v>0</v>
      </c>
      <c r="AD582" s="180"/>
      <c r="AE582" s="190">
        <v>49</v>
      </c>
      <c r="AF582" s="191">
        <v>1</v>
      </c>
      <c r="AG582" s="191">
        <v>28</v>
      </c>
      <c r="AH582" s="191">
        <v>1</v>
      </c>
      <c r="AI582" s="191">
        <v>12</v>
      </c>
      <c r="AJ582" s="191">
        <v>1</v>
      </c>
      <c r="AK582" s="191">
        <v>1</v>
      </c>
      <c r="AL582" s="191">
        <v>0</v>
      </c>
      <c r="AM582" s="191">
        <v>0</v>
      </c>
      <c r="AN582" s="191">
        <v>3</v>
      </c>
      <c r="AO582" s="191">
        <v>2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40</v>
      </c>
      <c r="D583" s="331">
        <v>3</v>
      </c>
      <c r="E583" s="193">
        <v>18</v>
      </c>
      <c r="F583" s="193">
        <v>1</v>
      </c>
      <c r="G583" s="193">
        <v>11</v>
      </c>
      <c r="H583" s="193">
        <v>3</v>
      </c>
      <c r="I583" s="193">
        <v>1</v>
      </c>
      <c r="J583" s="193">
        <v>0</v>
      </c>
      <c r="K583" s="193">
        <v>0</v>
      </c>
      <c r="L583" s="193">
        <v>0</v>
      </c>
      <c r="M583" s="193">
        <v>3</v>
      </c>
      <c r="N583" s="193">
        <v>0</v>
      </c>
      <c r="O583" s="332">
        <v>0</v>
      </c>
      <c r="P583" s="180"/>
      <c r="Q583" s="190">
        <v>27</v>
      </c>
      <c r="R583" s="331">
        <v>1</v>
      </c>
      <c r="S583" s="193">
        <v>18</v>
      </c>
      <c r="T583" s="193">
        <v>1</v>
      </c>
      <c r="U583" s="193">
        <v>4</v>
      </c>
      <c r="V583" s="193">
        <v>0</v>
      </c>
      <c r="W583" s="193">
        <v>0</v>
      </c>
      <c r="X583" s="193">
        <v>0</v>
      </c>
      <c r="Y583" s="193">
        <v>0</v>
      </c>
      <c r="Z583" s="193">
        <v>2</v>
      </c>
      <c r="AA583" s="193">
        <v>1</v>
      </c>
      <c r="AB583" s="193">
        <v>0</v>
      </c>
      <c r="AC583" s="332">
        <v>0</v>
      </c>
      <c r="AD583" s="180"/>
      <c r="AE583" s="190">
        <v>67</v>
      </c>
      <c r="AF583" s="191">
        <v>4</v>
      </c>
      <c r="AG583" s="191">
        <v>36</v>
      </c>
      <c r="AH583" s="191">
        <v>2</v>
      </c>
      <c r="AI583" s="191">
        <v>15</v>
      </c>
      <c r="AJ583" s="191">
        <v>3</v>
      </c>
      <c r="AK583" s="191">
        <v>1</v>
      </c>
      <c r="AL583" s="191">
        <v>0</v>
      </c>
      <c r="AM583" s="191">
        <v>0</v>
      </c>
      <c r="AN583" s="191">
        <v>2</v>
      </c>
      <c r="AO583" s="191">
        <v>4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51</v>
      </c>
      <c r="D584" s="331">
        <v>1</v>
      </c>
      <c r="E584" s="193">
        <v>41</v>
      </c>
      <c r="F584" s="193">
        <v>0</v>
      </c>
      <c r="G584" s="193">
        <v>7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2</v>
      </c>
      <c r="N584" s="193">
        <v>0</v>
      </c>
      <c r="O584" s="332">
        <v>0</v>
      </c>
      <c r="P584" s="180"/>
      <c r="Q584" s="190">
        <v>45</v>
      </c>
      <c r="R584" s="331">
        <v>2</v>
      </c>
      <c r="S584" s="193">
        <v>30</v>
      </c>
      <c r="T584" s="193">
        <v>0</v>
      </c>
      <c r="U584" s="193">
        <v>10</v>
      </c>
      <c r="V584" s="193">
        <v>0</v>
      </c>
      <c r="W584" s="193">
        <v>0</v>
      </c>
      <c r="X584" s="193">
        <v>0</v>
      </c>
      <c r="Y584" s="193">
        <v>0</v>
      </c>
      <c r="Z584" s="193">
        <v>2</v>
      </c>
      <c r="AA584" s="193">
        <v>1</v>
      </c>
      <c r="AB584" s="193">
        <v>0</v>
      </c>
      <c r="AC584" s="332">
        <v>0</v>
      </c>
      <c r="AD584" s="180"/>
      <c r="AE584" s="190">
        <v>96</v>
      </c>
      <c r="AF584" s="191">
        <v>3</v>
      </c>
      <c r="AG584" s="191">
        <v>71</v>
      </c>
      <c r="AH584" s="191">
        <v>0</v>
      </c>
      <c r="AI584" s="191">
        <v>17</v>
      </c>
      <c r="AJ584" s="191">
        <v>0</v>
      </c>
      <c r="AK584" s="191">
        <v>0</v>
      </c>
      <c r="AL584" s="191">
        <v>0</v>
      </c>
      <c r="AM584" s="191">
        <v>0</v>
      </c>
      <c r="AN584" s="191">
        <v>2</v>
      </c>
      <c r="AO584" s="191">
        <v>3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78</v>
      </c>
      <c r="D585" s="331">
        <v>1</v>
      </c>
      <c r="E585" s="193">
        <v>63</v>
      </c>
      <c r="F585" s="193">
        <v>0</v>
      </c>
      <c r="G585" s="193">
        <v>9</v>
      </c>
      <c r="H585" s="193">
        <v>0</v>
      </c>
      <c r="I585" s="193">
        <v>0</v>
      </c>
      <c r="J585" s="193">
        <v>0</v>
      </c>
      <c r="K585" s="193">
        <v>0</v>
      </c>
      <c r="L585" s="193">
        <v>2</v>
      </c>
      <c r="M585" s="193">
        <v>3</v>
      </c>
      <c r="N585" s="193">
        <v>0</v>
      </c>
      <c r="O585" s="332">
        <v>0</v>
      </c>
      <c r="P585" s="180"/>
      <c r="Q585" s="190">
        <v>44</v>
      </c>
      <c r="R585" s="331">
        <v>2</v>
      </c>
      <c r="S585" s="193">
        <v>31</v>
      </c>
      <c r="T585" s="193">
        <v>0</v>
      </c>
      <c r="U585" s="193">
        <v>8</v>
      </c>
      <c r="V585" s="193">
        <v>1</v>
      </c>
      <c r="W585" s="193">
        <v>1</v>
      </c>
      <c r="X585" s="193">
        <v>0</v>
      </c>
      <c r="Y585" s="193">
        <v>1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122</v>
      </c>
      <c r="AF585" s="191">
        <v>3</v>
      </c>
      <c r="AG585" s="191">
        <v>94</v>
      </c>
      <c r="AH585" s="191">
        <v>0</v>
      </c>
      <c r="AI585" s="191">
        <v>17</v>
      </c>
      <c r="AJ585" s="191">
        <v>1</v>
      </c>
      <c r="AK585" s="191">
        <v>1</v>
      </c>
      <c r="AL585" s="191">
        <v>0</v>
      </c>
      <c r="AM585" s="191">
        <v>1</v>
      </c>
      <c r="AN585" s="191">
        <v>2</v>
      </c>
      <c r="AO585" s="191">
        <v>3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66</v>
      </c>
      <c r="D586" s="331">
        <v>1</v>
      </c>
      <c r="E586" s="193">
        <v>56</v>
      </c>
      <c r="F586" s="193">
        <v>1</v>
      </c>
      <c r="G586" s="193">
        <v>5</v>
      </c>
      <c r="H586" s="193">
        <v>1</v>
      </c>
      <c r="I586" s="193">
        <v>0</v>
      </c>
      <c r="J586" s="193">
        <v>0</v>
      </c>
      <c r="K586" s="193">
        <v>0</v>
      </c>
      <c r="L586" s="193">
        <v>0</v>
      </c>
      <c r="M586" s="193">
        <v>2</v>
      </c>
      <c r="N586" s="193">
        <v>0</v>
      </c>
      <c r="O586" s="332">
        <v>0</v>
      </c>
      <c r="P586" s="180"/>
      <c r="Q586" s="190">
        <v>46</v>
      </c>
      <c r="R586" s="331">
        <v>2</v>
      </c>
      <c r="S586" s="193">
        <v>38</v>
      </c>
      <c r="T586" s="193">
        <v>0</v>
      </c>
      <c r="U586" s="193">
        <v>5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1</v>
      </c>
      <c r="AB586" s="193">
        <v>0</v>
      </c>
      <c r="AC586" s="332">
        <v>0</v>
      </c>
      <c r="AD586" s="180"/>
      <c r="AE586" s="190">
        <v>112</v>
      </c>
      <c r="AF586" s="191">
        <v>3</v>
      </c>
      <c r="AG586" s="191">
        <v>94</v>
      </c>
      <c r="AH586" s="191">
        <v>1</v>
      </c>
      <c r="AI586" s="191">
        <v>10</v>
      </c>
      <c r="AJ586" s="191">
        <v>1</v>
      </c>
      <c r="AK586" s="191">
        <v>0</v>
      </c>
      <c r="AL586" s="191">
        <v>0</v>
      </c>
      <c r="AM586" s="191">
        <v>0</v>
      </c>
      <c r="AN586" s="191">
        <v>0</v>
      </c>
      <c r="AO586" s="191">
        <v>3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83</v>
      </c>
      <c r="D587" s="331">
        <v>2</v>
      </c>
      <c r="E587" s="193">
        <v>69</v>
      </c>
      <c r="F587" s="193">
        <v>0</v>
      </c>
      <c r="G587" s="193">
        <v>8</v>
      </c>
      <c r="H587" s="193">
        <v>2</v>
      </c>
      <c r="I587" s="193">
        <v>0</v>
      </c>
      <c r="J587" s="193">
        <v>0</v>
      </c>
      <c r="K587" s="193">
        <v>0</v>
      </c>
      <c r="L587" s="193">
        <v>0</v>
      </c>
      <c r="M587" s="193">
        <v>2</v>
      </c>
      <c r="N587" s="193">
        <v>0</v>
      </c>
      <c r="O587" s="332">
        <v>0</v>
      </c>
      <c r="P587" s="180"/>
      <c r="Q587" s="190">
        <v>54</v>
      </c>
      <c r="R587" s="331">
        <v>6</v>
      </c>
      <c r="S587" s="193">
        <v>40</v>
      </c>
      <c r="T587" s="193">
        <v>0</v>
      </c>
      <c r="U587" s="193">
        <v>3</v>
      </c>
      <c r="V587" s="193">
        <v>0</v>
      </c>
      <c r="W587" s="193">
        <v>2</v>
      </c>
      <c r="X587" s="193">
        <v>0</v>
      </c>
      <c r="Y587" s="193">
        <v>0</v>
      </c>
      <c r="Z587" s="193">
        <v>2</v>
      </c>
      <c r="AA587" s="193">
        <v>0</v>
      </c>
      <c r="AB587" s="193">
        <v>1</v>
      </c>
      <c r="AC587" s="332">
        <v>0</v>
      </c>
      <c r="AD587" s="180"/>
      <c r="AE587" s="190">
        <v>137</v>
      </c>
      <c r="AF587" s="191">
        <v>8</v>
      </c>
      <c r="AG587" s="191">
        <v>109</v>
      </c>
      <c r="AH587" s="191">
        <v>0</v>
      </c>
      <c r="AI587" s="191">
        <v>11</v>
      </c>
      <c r="AJ587" s="191">
        <v>2</v>
      </c>
      <c r="AK587" s="191">
        <v>2</v>
      </c>
      <c r="AL587" s="191">
        <v>0</v>
      </c>
      <c r="AM587" s="191">
        <v>0</v>
      </c>
      <c r="AN587" s="191">
        <v>2</v>
      </c>
      <c r="AO587" s="191">
        <v>2</v>
      </c>
      <c r="AP587" s="191">
        <v>1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120</v>
      </c>
      <c r="D588" s="331">
        <v>2</v>
      </c>
      <c r="E588" s="193">
        <v>109</v>
      </c>
      <c r="F588" s="193">
        <v>1</v>
      </c>
      <c r="G588" s="193">
        <v>6</v>
      </c>
      <c r="H588" s="193">
        <v>0</v>
      </c>
      <c r="I588" s="193">
        <v>0</v>
      </c>
      <c r="J588" s="193">
        <v>0</v>
      </c>
      <c r="K588" s="193">
        <v>1</v>
      </c>
      <c r="L588" s="193">
        <v>1</v>
      </c>
      <c r="M588" s="193">
        <v>0</v>
      </c>
      <c r="N588" s="193">
        <v>0</v>
      </c>
      <c r="O588" s="332">
        <v>0</v>
      </c>
      <c r="P588" s="180"/>
      <c r="Q588" s="190">
        <v>62</v>
      </c>
      <c r="R588" s="331">
        <v>5</v>
      </c>
      <c r="S588" s="193">
        <v>46</v>
      </c>
      <c r="T588" s="193">
        <v>0</v>
      </c>
      <c r="U588" s="193">
        <v>9</v>
      </c>
      <c r="V588" s="193">
        <v>0</v>
      </c>
      <c r="W588" s="193">
        <v>1</v>
      </c>
      <c r="X588" s="193">
        <v>0</v>
      </c>
      <c r="Y588" s="193">
        <v>0</v>
      </c>
      <c r="Z588" s="193">
        <v>0</v>
      </c>
      <c r="AA588" s="193">
        <v>1</v>
      </c>
      <c r="AB588" s="193">
        <v>0</v>
      </c>
      <c r="AC588" s="332">
        <v>0</v>
      </c>
      <c r="AD588" s="180"/>
      <c r="AE588" s="190">
        <v>182</v>
      </c>
      <c r="AF588" s="191">
        <v>7</v>
      </c>
      <c r="AG588" s="191">
        <v>155</v>
      </c>
      <c r="AH588" s="191">
        <v>1</v>
      </c>
      <c r="AI588" s="191">
        <v>15</v>
      </c>
      <c r="AJ588" s="191">
        <v>0</v>
      </c>
      <c r="AK588" s="191">
        <v>1</v>
      </c>
      <c r="AL588" s="191">
        <v>0</v>
      </c>
      <c r="AM588" s="191">
        <v>1</v>
      </c>
      <c r="AN588" s="191">
        <v>1</v>
      </c>
      <c r="AO588" s="191">
        <v>1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154</v>
      </c>
      <c r="D589" s="331">
        <v>1</v>
      </c>
      <c r="E589" s="193">
        <v>133</v>
      </c>
      <c r="F589" s="193">
        <v>1</v>
      </c>
      <c r="G589" s="193">
        <v>13</v>
      </c>
      <c r="H589" s="193">
        <v>1</v>
      </c>
      <c r="I589" s="193">
        <v>1</v>
      </c>
      <c r="J589" s="193">
        <v>0</v>
      </c>
      <c r="K589" s="193">
        <v>3</v>
      </c>
      <c r="L589" s="193">
        <v>0</v>
      </c>
      <c r="M589" s="193">
        <v>1</v>
      </c>
      <c r="N589" s="193">
        <v>0</v>
      </c>
      <c r="O589" s="332">
        <v>0</v>
      </c>
      <c r="P589" s="180"/>
      <c r="Q589" s="190">
        <v>59</v>
      </c>
      <c r="R589" s="331">
        <v>6</v>
      </c>
      <c r="S589" s="193">
        <v>47</v>
      </c>
      <c r="T589" s="193">
        <v>0</v>
      </c>
      <c r="U589" s="193">
        <v>5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1</v>
      </c>
      <c r="AB589" s="193">
        <v>0</v>
      </c>
      <c r="AC589" s="332">
        <v>0</v>
      </c>
      <c r="AD589" s="180"/>
      <c r="AE589" s="190">
        <v>213</v>
      </c>
      <c r="AF589" s="191">
        <v>7</v>
      </c>
      <c r="AG589" s="191">
        <v>180</v>
      </c>
      <c r="AH589" s="191">
        <v>1</v>
      </c>
      <c r="AI589" s="191">
        <v>18</v>
      </c>
      <c r="AJ589" s="191">
        <v>1</v>
      </c>
      <c r="AK589" s="191">
        <v>1</v>
      </c>
      <c r="AL589" s="191">
        <v>0</v>
      </c>
      <c r="AM589" s="191">
        <v>3</v>
      </c>
      <c r="AN589" s="191">
        <v>0</v>
      </c>
      <c r="AO589" s="191">
        <v>2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81</v>
      </c>
      <c r="D590" s="331">
        <v>0</v>
      </c>
      <c r="E590" s="193">
        <v>71</v>
      </c>
      <c r="F590" s="193">
        <v>0</v>
      </c>
      <c r="G590" s="193">
        <v>7</v>
      </c>
      <c r="H590" s="193">
        <v>2</v>
      </c>
      <c r="I590" s="193">
        <v>0</v>
      </c>
      <c r="J590" s="193">
        <v>0</v>
      </c>
      <c r="K590" s="193">
        <v>0</v>
      </c>
      <c r="L590" s="193">
        <v>0</v>
      </c>
      <c r="M590" s="193">
        <v>1</v>
      </c>
      <c r="N590" s="193">
        <v>0</v>
      </c>
      <c r="O590" s="332">
        <v>0</v>
      </c>
      <c r="P590" s="180"/>
      <c r="Q590" s="190">
        <v>59</v>
      </c>
      <c r="R590" s="331">
        <v>8</v>
      </c>
      <c r="S590" s="193">
        <v>40</v>
      </c>
      <c r="T590" s="193">
        <v>1</v>
      </c>
      <c r="U590" s="193">
        <v>5</v>
      </c>
      <c r="V590" s="193">
        <v>1</v>
      </c>
      <c r="W590" s="193">
        <v>0</v>
      </c>
      <c r="X590" s="193">
        <v>1</v>
      </c>
      <c r="Y590" s="193">
        <v>0</v>
      </c>
      <c r="Z590" s="193">
        <v>1</v>
      </c>
      <c r="AA590" s="193">
        <v>2</v>
      </c>
      <c r="AB590" s="193">
        <v>0</v>
      </c>
      <c r="AC590" s="332">
        <v>0</v>
      </c>
      <c r="AD590" s="180"/>
      <c r="AE590" s="190">
        <v>140</v>
      </c>
      <c r="AF590" s="191">
        <v>8</v>
      </c>
      <c r="AG590" s="191">
        <v>111</v>
      </c>
      <c r="AH590" s="191">
        <v>1</v>
      </c>
      <c r="AI590" s="191">
        <v>12</v>
      </c>
      <c r="AJ590" s="191">
        <v>3</v>
      </c>
      <c r="AK590" s="191">
        <v>0</v>
      </c>
      <c r="AL590" s="191">
        <v>1</v>
      </c>
      <c r="AM590" s="191">
        <v>0</v>
      </c>
      <c r="AN590" s="191">
        <v>1</v>
      </c>
      <c r="AO590" s="191">
        <v>3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147</v>
      </c>
      <c r="D591" s="331">
        <v>1</v>
      </c>
      <c r="E591" s="193">
        <v>131</v>
      </c>
      <c r="F591" s="193">
        <v>0</v>
      </c>
      <c r="G591" s="193">
        <v>11</v>
      </c>
      <c r="H591" s="193">
        <v>1</v>
      </c>
      <c r="I591" s="193">
        <v>0</v>
      </c>
      <c r="J591" s="193">
        <v>1</v>
      </c>
      <c r="K591" s="193">
        <v>0</v>
      </c>
      <c r="L591" s="193">
        <v>0</v>
      </c>
      <c r="M591" s="193">
        <v>2</v>
      </c>
      <c r="N591" s="193">
        <v>0</v>
      </c>
      <c r="O591" s="332">
        <v>0</v>
      </c>
      <c r="P591" s="180"/>
      <c r="Q591" s="190">
        <v>78</v>
      </c>
      <c r="R591" s="331">
        <v>8</v>
      </c>
      <c r="S591" s="193">
        <v>64</v>
      </c>
      <c r="T591" s="193">
        <v>0</v>
      </c>
      <c r="U591" s="193">
        <v>4</v>
      </c>
      <c r="V591" s="193">
        <v>1</v>
      </c>
      <c r="W591" s="193">
        <v>1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225</v>
      </c>
      <c r="AF591" s="191">
        <v>9</v>
      </c>
      <c r="AG591" s="191">
        <v>195</v>
      </c>
      <c r="AH591" s="191">
        <v>0</v>
      </c>
      <c r="AI591" s="191">
        <v>15</v>
      </c>
      <c r="AJ591" s="191">
        <v>2</v>
      </c>
      <c r="AK591" s="191">
        <v>1</v>
      </c>
      <c r="AL591" s="191">
        <v>1</v>
      </c>
      <c r="AM591" s="191">
        <v>0</v>
      </c>
      <c r="AN591" s="191">
        <v>0</v>
      </c>
      <c r="AO591" s="191">
        <v>2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127</v>
      </c>
      <c r="D592" s="331">
        <v>4</v>
      </c>
      <c r="E592" s="193">
        <v>109</v>
      </c>
      <c r="F592" s="193">
        <v>3</v>
      </c>
      <c r="G592" s="193">
        <v>6</v>
      </c>
      <c r="H592" s="193">
        <v>1</v>
      </c>
      <c r="I592" s="193">
        <v>0</v>
      </c>
      <c r="J592" s="193">
        <v>0</v>
      </c>
      <c r="K592" s="193">
        <v>1</v>
      </c>
      <c r="L592" s="193">
        <v>1</v>
      </c>
      <c r="M592" s="193">
        <v>2</v>
      </c>
      <c r="N592" s="193">
        <v>0</v>
      </c>
      <c r="O592" s="332">
        <v>0</v>
      </c>
      <c r="P592" s="180"/>
      <c r="Q592" s="190">
        <v>74</v>
      </c>
      <c r="R592" s="331">
        <v>4</v>
      </c>
      <c r="S592" s="193">
        <v>58</v>
      </c>
      <c r="T592" s="193">
        <v>0</v>
      </c>
      <c r="U592" s="193">
        <v>10</v>
      </c>
      <c r="V592" s="193">
        <v>0</v>
      </c>
      <c r="W592" s="193">
        <v>0</v>
      </c>
      <c r="X592" s="193">
        <v>0</v>
      </c>
      <c r="Y592" s="193">
        <v>0</v>
      </c>
      <c r="Z592" s="193">
        <v>2</v>
      </c>
      <c r="AA592" s="193">
        <v>0</v>
      </c>
      <c r="AB592" s="193">
        <v>0</v>
      </c>
      <c r="AC592" s="332">
        <v>0</v>
      </c>
      <c r="AD592" s="180"/>
      <c r="AE592" s="190">
        <v>201</v>
      </c>
      <c r="AF592" s="191">
        <v>8</v>
      </c>
      <c r="AG592" s="191">
        <v>167</v>
      </c>
      <c r="AH592" s="191">
        <v>3</v>
      </c>
      <c r="AI592" s="191">
        <v>16</v>
      </c>
      <c r="AJ592" s="191">
        <v>1</v>
      </c>
      <c r="AK592" s="191">
        <v>0</v>
      </c>
      <c r="AL592" s="191">
        <v>0</v>
      </c>
      <c r="AM592" s="191">
        <v>1</v>
      </c>
      <c r="AN592" s="191">
        <v>3</v>
      </c>
      <c r="AO592" s="191">
        <v>2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116</v>
      </c>
      <c r="D593" s="331">
        <v>2</v>
      </c>
      <c r="E593" s="193">
        <v>102</v>
      </c>
      <c r="F593" s="193">
        <v>0</v>
      </c>
      <c r="G593" s="193">
        <v>8</v>
      </c>
      <c r="H593" s="193">
        <v>0</v>
      </c>
      <c r="I593" s="193">
        <v>1</v>
      </c>
      <c r="J593" s="193">
        <v>0</v>
      </c>
      <c r="K593" s="193">
        <v>0</v>
      </c>
      <c r="L593" s="193">
        <v>1</v>
      </c>
      <c r="M593" s="193">
        <v>2</v>
      </c>
      <c r="N593" s="193">
        <v>0</v>
      </c>
      <c r="O593" s="332">
        <v>0</v>
      </c>
      <c r="P593" s="180"/>
      <c r="Q593" s="190">
        <v>84</v>
      </c>
      <c r="R593" s="331">
        <v>6</v>
      </c>
      <c r="S593" s="193">
        <v>65</v>
      </c>
      <c r="T593" s="193">
        <v>0</v>
      </c>
      <c r="U593" s="193">
        <v>9</v>
      </c>
      <c r="V593" s="193">
        <v>0</v>
      </c>
      <c r="W593" s="193">
        <v>0</v>
      </c>
      <c r="X593" s="193">
        <v>0</v>
      </c>
      <c r="Y593" s="193">
        <v>0</v>
      </c>
      <c r="Z593" s="193">
        <v>3</v>
      </c>
      <c r="AA593" s="193">
        <v>1</v>
      </c>
      <c r="AB593" s="193">
        <v>0</v>
      </c>
      <c r="AC593" s="332">
        <v>0</v>
      </c>
      <c r="AD593" s="180"/>
      <c r="AE593" s="190">
        <v>200</v>
      </c>
      <c r="AF593" s="191">
        <v>8</v>
      </c>
      <c r="AG593" s="191">
        <v>167</v>
      </c>
      <c r="AH593" s="191">
        <v>0</v>
      </c>
      <c r="AI593" s="191">
        <v>17</v>
      </c>
      <c r="AJ593" s="191">
        <v>0</v>
      </c>
      <c r="AK593" s="191">
        <v>1</v>
      </c>
      <c r="AL593" s="191">
        <v>0</v>
      </c>
      <c r="AM593" s="191">
        <v>0</v>
      </c>
      <c r="AN593" s="191">
        <v>4</v>
      </c>
      <c r="AO593" s="191">
        <v>3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86</v>
      </c>
      <c r="D594" s="331">
        <v>3</v>
      </c>
      <c r="E594" s="193">
        <v>78</v>
      </c>
      <c r="F594" s="193">
        <v>0</v>
      </c>
      <c r="G594" s="193">
        <v>3</v>
      </c>
      <c r="H594" s="193">
        <v>2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55</v>
      </c>
      <c r="R594" s="331">
        <v>1</v>
      </c>
      <c r="S594" s="193">
        <v>42</v>
      </c>
      <c r="T594" s="193">
        <v>0</v>
      </c>
      <c r="U594" s="193">
        <v>8</v>
      </c>
      <c r="V594" s="193">
        <v>3</v>
      </c>
      <c r="W594" s="193">
        <v>1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141</v>
      </c>
      <c r="AF594" s="191">
        <v>4</v>
      </c>
      <c r="AG594" s="191">
        <v>120</v>
      </c>
      <c r="AH594" s="191">
        <v>0</v>
      </c>
      <c r="AI594" s="191">
        <v>11</v>
      </c>
      <c r="AJ594" s="191">
        <v>5</v>
      </c>
      <c r="AK594" s="191">
        <v>1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88</v>
      </c>
      <c r="D595" s="331">
        <v>1</v>
      </c>
      <c r="E595" s="193">
        <v>71</v>
      </c>
      <c r="F595" s="193">
        <v>1</v>
      </c>
      <c r="G595" s="193">
        <v>5</v>
      </c>
      <c r="H595" s="193">
        <v>2</v>
      </c>
      <c r="I595" s="193">
        <v>0</v>
      </c>
      <c r="J595" s="193">
        <v>0</v>
      </c>
      <c r="K595" s="193">
        <v>2</v>
      </c>
      <c r="L595" s="193">
        <v>5</v>
      </c>
      <c r="M595" s="193">
        <v>1</v>
      </c>
      <c r="N595" s="193">
        <v>0</v>
      </c>
      <c r="O595" s="332">
        <v>0</v>
      </c>
      <c r="P595" s="180"/>
      <c r="Q595" s="190">
        <v>72</v>
      </c>
      <c r="R595" s="331">
        <v>1</v>
      </c>
      <c r="S595" s="193">
        <v>59</v>
      </c>
      <c r="T595" s="193">
        <v>1</v>
      </c>
      <c r="U595" s="193">
        <v>5</v>
      </c>
      <c r="V595" s="193">
        <v>0</v>
      </c>
      <c r="W595" s="193">
        <v>0</v>
      </c>
      <c r="X595" s="193">
        <v>0</v>
      </c>
      <c r="Y595" s="193">
        <v>2</v>
      </c>
      <c r="Z595" s="193">
        <v>4</v>
      </c>
      <c r="AA595" s="193">
        <v>0</v>
      </c>
      <c r="AB595" s="193">
        <v>0</v>
      </c>
      <c r="AC595" s="332">
        <v>0</v>
      </c>
      <c r="AD595" s="180"/>
      <c r="AE595" s="190">
        <v>160</v>
      </c>
      <c r="AF595" s="191">
        <v>2</v>
      </c>
      <c r="AG595" s="191">
        <v>130</v>
      </c>
      <c r="AH595" s="191">
        <v>2</v>
      </c>
      <c r="AI595" s="191">
        <v>10</v>
      </c>
      <c r="AJ595" s="191">
        <v>2</v>
      </c>
      <c r="AK595" s="191">
        <v>0</v>
      </c>
      <c r="AL595" s="191">
        <v>0</v>
      </c>
      <c r="AM595" s="191">
        <v>4</v>
      </c>
      <c r="AN595" s="191">
        <v>9</v>
      </c>
      <c r="AO595" s="191">
        <v>1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98</v>
      </c>
      <c r="D596" s="331">
        <v>2</v>
      </c>
      <c r="E596" s="193">
        <v>75</v>
      </c>
      <c r="F596" s="193">
        <v>1</v>
      </c>
      <c r="G596" s="193">
        <v>15</v>
      </c>
      <c r="H596" s="193">
        <v>2</v>
      </c>
      <c r="I596" s="193">
        <v>2</v>
      </c>
      <c r="J596" s="193">
        <v>0</v>
      </c>
      <c r="K596" s="193">
        <v>0</v>
      </c>
      <c r="L596" s="193">
        <v>0</v>
      </c>
      <c r="M596" s="193">
        <v>1</v>
      </c>
      <c r="N596" s="193">
        <v>0</v>
      </c>
      <c r="O596" s="332">
        <v>0</v>
      </c>
      <c r="P596" s="180"/>
      <c r="Q596" s="190">
        <v>59</v>
      </c>
      <c r="R596" s="331">
        <v>1</v>
      </c>
      <c r="S596" s="193">
        <v>47</v>
      </c>
      <c r="T596" s="193">
        <v>0</v>
      </c>
      <c r="U596" s="193">
        <v>9</v>
      </c>
      <c r="V596" s="193">
        <v>0</v>
      </c>
      <c r="W596" s="193">
        <v>0</v>
      </c>
      <c r="X596" s="193">
        <v>0</v>
      </c>
      <c r="Y596" s="193">
        <v>0</v>
      </c>
      <c r="Z596" s="193">
        <v>1</v>
      </c>
      <c r="AA596" s="193">
        <v>1</v>
      </c>
      <c r="AB596" s="193">
        <v>0</v>
      </c>
      <c r="AC596" s="332">
        <v>0</v>
      </c>
      <c r="AD596" s="180"/>
      <c r="AE596" s="190">
        <v>157</v>
      </c>
      <c r="AF596" s="191">
        <v>3</v>
      </c>
      <c r="AG596" s="191">
        <v>122</v>
      </c>
      <c r="AH596" s="191">
        <v>1</v>
      </c>
      <c r="AI596" s="191">
        <v>24</v>
      </c>
      <c r="AJ596" s="191">
        <v>2</v>
      </c>
      <c r="AK596" s="191">
        <v>2</v>
      </c>
      <c r="AL596" s="191">
        <v>0</v>
      </c>
      <c r="AM596" s="191">
        <v>0</v>
      </c>
      <c r="AN596" s="191">
        <v>1</v>
      </c>
      <c r="AO596" s="191">
        <v>2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95</v>
      </c>
      <c r="D597" s="331">
        <v>1</v>
      </c>
      <c r="E597" s="193">
        <v>73</v>
      </c>
      <c r="F597" s="193">
        <v>0</v>
      </c>
      <c r="G597" s="193">
        <v>15</v>
      </c>
      <c r="H597" s="193">
        <v>2</v>
      </c>
      <c r="I597" s="193">
        <v>1</v>
      </c>
      <c r="J597" s="193">
        <v>1</v>
      </c>
      <c r="K597" s="193">
        <v>0</v>
      </c>
      <c r="L597" s="193">
        <v>0</v>
      </c>
      <c r="M597" s="193">
        <v>1</v>
      </c>
      <c r="N597" s="193">
        <v>1</v>
      </c>
      <c r="O597" s="332">
        <v>0</v>
      </c>
      <c r="P597" s="180"/>
      <c r="Q597" s="190">
        <v>62</v>
      </c>
      <c r="R597" s="331">
        <v>1</v>
      </c>
      <c r="S597" s="193">
        <v>44</v>
      </c>
      <c r="T597" s="193">
        <v>0</v>
      </c>
      <c r="U597" s="193">
        <v>10</v>
      </c>
      <c r="V597" s="193">
        <v>4</v>
      </c>
      <c r="W597" s="193">
        <v>0</v>
      </c>
      <c r="X597" s="193">
        <v>0</v>
      </c>
      <c r="Y597" s="193">
        <v>0</v>
      </c>
      <c r="Z597" s="193">
        <v>2</v>
      </c>
      <c r="AA597" s="193">
        <v>1</v>
      </c>
      <c r="AB597" s="193">
        <v>0</v>
      </c>
      <c r="AC597" s="332">
        <v>0</v>
      </c>
      <c r="AD597" s="180"/>
      <c r="AE597" s="190">
        <v>157</v>
      </c>
      <c r="AF597" s="191">
        <v>2</v>
      </c>
      <c r="AG597" s="191">
        <v>117</v>
      </c>
      <c r="AH597" s="191">
        <v>0</v>
      </c>
      <c r="AI597" s="191">
        <v>25</v>
      </c>
      <c r="AJ597" s="191">
        <v>6</v>
      </c>
      <c r="AK597" s="191">
        <v>1</v>
      </c>
      <c r="AL597" s="191">
        <v>1</v>
      </c>
      <c r="AM597" s="191">
        <v>0</v>
      </c>
      <c r="AN597" s="191">
        <v>2</v>
      </c>
      <c r="AO597" s="191">
        <v>2</v>
      </c>
      <c r="AP597" s="191">
        <v>1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90</v>
      </c>
      <c r="D598" s="331">
        <v>2</v>
      </c>
      <c r="E598" s="193">
        <v>77</v>
      </c>
      <c r="F598" s="193">
        <v>0</v>
      </c>
      <c r="G598" s="193">
        <v>6</v>
      </c>
      <c r="H598" s="193">
        <v>0</v>
      </c>
      <c r="I598" s="193">
        <v>1</v>
      </c>
      <c r="J598" s="193">
        <v>0</v>
      </c>
      <c r="K598" s="193">
        <v>0</v>
      </c>
      <c r="L598" s="193">
        <v>1</v>
      </c>
      <c r="M598" s="193">
        <v>2</v>
      </c>
      <c r="N598" s="193">
        <v>1</v>
      </c>
      <c r="O598" s="332">
        <v>0</v>
      </c>
      <c r="P598" s="180"/>
      <c r="Q598" s="190">
        <v>83</v>
      </c>
      <c r="R598" s="331">
        <v>4</v>
      </c>
      <c r="S598" s="193">
        <v>62</v>
      </c>
      <c r="T598" s="193">
        <v>1</v>
      </c>
      <c r="U598" s="193">
        <v>11</v>
      </c>
      <c r="V598" s="193">
        <v>0</v>
      </c>
      <c r="W598" s="193">
        <v>0</v>
      </c>
      <c r="X598" s="193">
        <v>0</v>
      </c>
      <c r="Y598" s="193">
        <v>0</v>
      </c>
      <c r="Z598" s="193">
        <v>3</v>
      </c>
      <c r="AA598" s="193">
        <v>2</v>
      </c>
      <c r="AB598" s="193">
        <v>0</v>
      </c>
      <c r="AC598" s="332">
        <v>0</v>
      </c>
      <c r="AD598" s="180"/>
      <c r="AE598" s="190">
        <v>173</v>
      </c>
      <c r="AF598" s="191">
        <v>6</v>
      </c>
      <c r="AG598" s="191">
        <v>139</v>
      </c>
      <c r="AH598" s="191">
        <v>1</v>
      </c>
      <c r="AI598" s="191">
        <v>17</v>
      </c>
      <c r="AJ598" s="191">
        <v>0</v>
      </c>
      <c r="AK598" s="191">
        <v>1</v>
      </c>
      <c r="AL598" s="191">
        <v>0</v>
      </c>
      <c r="AM598" s="191">
        <v>0</v>
      </c>
      <c r="AN598" s="191">
        <v>4</v>
      </c>
      <c r="AO598" s="191">
        <v>4</v>
      </c>
      <c r="AP598" s="191">
        <v>1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91</v>
      </c>
      <c r="D599" s="331">
        <v>1</v>
      </c>
      <c r="E599" s="193">
        <v>74</v>
      </c>
      <c r="F599" s="193">
        <v>0</v>
      </c>
      <c r="G599" s="193">
        <v>11</v>
      </c>
      <c r="H599" s="193">
        <v>3</v>
      </c>
      <c r="I599" s="193">
        <v>0</v>
      </c>
      <c r="J599" s="193">
        <v>0</v>
      </c>
      <c r="K599" s="193">
        <v>1</v>
      </c>
      <c r="L599" s="193">
        <v>1</v>
      </c>
      <c r="M599" s="193">
        <v>0</v>
      </c>
      <c r="N599" s="193">
        <v>0</v>
      </c>
      <c r="O599" s="332">
        <v>0</v>
      </c>
      <c r="P599" s="180"/>
      <c r="Q599" s="190">
        <v>67</v>
      </c>
      <c r="R599" s="331">
        <v>3</v>
      </c>
      <c r="S599" s="193">
        <v>51</v>
      </c>
      <c r="T599" s="193">
        <v>1</v>
      </c>
      <c r="U599" s="193">
        <v>10</v>
      </c>
      <c r="V599" s="193">
        <v>1</v>
      </c>
      <c r="W599" s="193">
        <v>1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158</v>
      </c>
      <c r="AF599" s="191">
        <v>4</v>
      </c>
      <c r="AG599" s="191">
        <v>125</v>
      </c>
      <c r="AH599" s="191">
        <v>1</v>
      </c>
      <c r="AI599" s="191">
        <v>21</v>
      </c>
      <c r="AJ599" s="191">
        <v>4</v>
      </c>
      <c r="AK599" s="191">
        <v>1</v>
      </c>
      <c r="AL599" s="191">
        <v>0</v>
      </c>
      <c r="AM599" s="191">
        <v>1</v>
      </c>
      <c r="AN599" s="191">
        <v>1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94</v>
      </c>
      <c r="D600" s="331">
        <v>2</v>
      </c>
      <c r="E600" s="193">
        <v>81</v>
      </c>
      <c r="F600" s="193">
        <v>0</v>
      </c>
      <c r="G600" s="193">
        <v>8</v>
      </c>
      <c r="H600" s="193">
        <v>1</v>
      </c>
      <c r="I600" s="193">
        <v>1</v>
      </c>
      <c r="J600" s="193">
        <v>0</v>
      </c>
      <c r="K600" s="193">
        <v>0</v>
      </c>
      <c r="L600" s="193">
        <v>0</v>
      </c>
      <c r="M600" s="193">
        <v>1</v>
      </c>
      <c r="N600" s="193">
        <v>0</v>
      </c>
      <c r="O600" s="332">
        <v>0</v>
      </c>
      <c r="P600" s="180"/>
      <c r="Q600" s="190">
        <v>82</v>
      </c>
      <c r="R600" s="331">
        <v>3</v>
      </c>
      <c r="S600" s="193">
        <v>71</v>
      </c>
      <c r="T600" s="193">
        <v>0</v>
      </c>
      <c r="U600" s="193">
        <v>7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1</v>
      </c>
      <c r="AB600" s="193">
        <v>0</v>
      </c>
      <c r="AC600" s="332">
        <v>0</v>
      </c>
      <c r="AD600" s="180"/>
      <c r="AE600" s="190">
        <v>176</v>
      </c>
      <c r="AF600" s="191">
        <v>5</v>
      </c>
      <c r="AG600" s="191">
        <v>152</v>
      </c>
      <c r="AH600" s="191">
        <v>0</v>
      </c>
      <c r="AI600" s="191">
        <v>15</v>
      </c>
      <c r="AJ600" s="191">
        <v>1</v>
      </c>
      <c r="AK600" s="191">
        <v>1</v>
      </c>
      <c r="AL600" s="191">
        <v>0</v>
      </c>
      <c r="AM600" s="191">
        <v>0</v>
      </c>
      <c r="AN600" s="191">
        <v>0</v>
      </c>
      <c r="AO600" s="191">
        <v>2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74</v>
      </c>
      <c r="D601" s="331">
        <v>1</v>
      </c>
      <c r="E601" s="193">
        <v>62</v>
      </c>
      <c r="F601" s="193">
        <v>0</v>
      </c>
      <c r="G601" s="193">
        <v>7</v>
      </c>
      <c r="H601" s="193">
        <v>0</v>
      </c>
      <c r="I601" s="193">
        <v>0</v>
      </c>
      <c r="J601" s="193">
        <v>0</v>
      </c>
      <c r="K601" s="193">
        <v>0</v>
      </c>
      <c r="L601" s="193">
        <v>1</v>
      </c>
      <c r="M601" s="193">
        <v>3</v>
      </c>
      <c r="N601" s="193">
        <v>0</v>
      </c>
      <c r="O601" s="332">
        <v>0</v>
      </c>
      <c r="P601" s="180"/>
      <c r="Q601" s="190">
        <v>60</v>
      </c>
      <c r="R601" s="331">
        <v>1</v>
      </c>
      <c r="S601" s="193">
        <v>50</v>
      </c>
      <c r="T601" s="193">
        <v>1</v>
      </c>
      <c r="U601" s="193">
        <v>3</v>
      </c>
      <c r="V601" s="193">
        <v>1</v>
      </c>
      <c r="W601" s="193">
        <v>0</v>
      </c>
      <c r="X601" s="193">
        <v>0</v>
      </c>
      <c r="Y601" s="193">
        <v>0</v>
      </c>
      <c r="Z601" s="193">
        <v>3</v>
      </c>
      <c r="AA601" s="193">
        <v>1</v>
      </c>
      <c r="AB601" s="193">
        <v>0</v>
      </c>
      <c r="AC601" s="332">
        <v>0</v>
      </c>
      <c r="AD601" s="180"/>
      <c r="AE601" s="190">
        <v>134</v>
      </c>
      <c r="AF601" s="191">
        <v>2</v>
      </c>
      <c r="AG601" s="191">
        <v>112</v>
      </c>
      <c r="AH601" s="191">
        <v>1</v>
      </c>
      <c r="AI601" s="191">
        <v>10</v>
      </c>
      <c r="AJ601" s="191">
        <v>1</v>
      </c>
      <c r="AK601" s="191">
        <v>0</v>
      </c>
      <c r="AL601" s="191">
        <v>0</v>
      </c>
      <c r="AM601" s="191">
        <v>0</v>
      </c>
      <c r="AN601" s="191">
        <v>4</v>
      </c>
      <c r="AO601" s="191">
        <v>4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84</v>
      </c>
      <c r="D602" s="331">
        <v>1</v>
      </c>
      <c r="E602" s="193">
        <v>72</v>
      </c>
      <c r="F602" s="193">
        <v>0</v>
      </c>
      <c r="G602" s="193">
        <v>8</v>
      </c>
      <c r="H602" s="193">
        <v>0</v>
      </c>
      <c r="I602" s="193">
        <v>1</v>
      </c>
      <c r="J602" s="193">
        <v>1</v>
      </c>
      <c r="K602" s="193">
        <v>0</v>
      </c>
      <c r="L602" s="193">
        <v>0</v>
      </c>
      <c r="M602" s="193">
        <v>1</v>
      </c>
      <c r="N602" s="193">
        <v>0</v>
      </c>
      <c r="O602" s="332">
        <v>0</v>
      </c>
      <c r="P602" s="180"/>
      <c r="Q602" s="190">
        <v>72</v>
      </c>
      <c r="R602" s="331">
        <v>3</v>
      </c>
      <c r="S602" s="193">
        <v>54</v>
      </c>
      <c r="T602" s="193">
        <v>0</v>
      </c>
      <c r="U602" s="193">
        <v>12</v>
      </c>
      <c r="V602" s="193">
        <v>2</v>
      </c>
      <c r="W602" s="193">
        <v>0</v>
      </c>
      <c r="X602" s="193">
        <v>0</v>
      </c>
      <c r="Y602" s="193">
        <v>0</v>
      </c>
      <c r="Z602" s="193">
        <v>0</v>
      </c>
      <c r="AA602" s="193">
        <v>1</v>
      </c>
      <c r="AB602" s="193">
        <v>0</v>
      </c>
      <c r="AC602" s="332">
        <v>0</v>
      </c>
      <c r="AD602" s="180"/>
      <c r="AE602" s="190">
        <v>156</v>
      </c>
      <c r="AF602" s="191">
        <v>4</v>
      </c>
      <c r="AG602" s="191">
        <v>126</v>
      </c>
      <c r="AH602" s="191">
        <v>0</v>
      </c>
      <c r="AI602" s="191">
        <v>20</v>
      </c>
      <c r="AJ602" s="191">
        <v>2</v>
      </c>
      <c r="AK602" s="191">
        <v>1</v>
      </c>
      <c r="AL602" s="191">
        <v>1</v>
      </c>
      <c r="AM602" s="191">
        <v>0</v>
      </c>
      <c r="AN602" s="191">
        <v>0</v>
      </c>
      <c r="AO602" s="191">
        <v>2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76</v>
      </c>
      <c r="D603" s="331">
        <v>0</v>
      </c>
      <c r="E603" s="193">
        <v>65</v>
      </c>
      <c r="F603" s="193">
        <v>0</v>
      </c>
      <c r="G603" s="193">
        <v>9</v>
      </c>
      <c r="H603" s="193">
        <v>0</v>
      </c>
      <c r="I603" s="193">
        <v>0</v>
      </c>
      <c r="J603" s="193">
        <v>0</v>
      </c>
      <c r="K603" s="193">
        <v>1</v>
      </c>
      <c r="L603" s="193">
        <v>0</v>
      </c>
      <c r="M603" s="193">
        <v>1</v>
      </c>
      <c r="N603" s="193">
        <v>0</v>
      </c>
      <c r="O603" s="332">
        <v>0</v>
      </c>
      <c r="P603" s="180"/>
      <c r="Q603" s="190">
        <v>80</v>
      </c>
      <c r="R603" s="331">
        <v>4</v>
      </c>
      <c r="S603" s="193">
        <v>66</v>
      </c>
      <c r="T603" s="193">
        <v>0</v>
      </c>
      <c r="U603" s="193">
        <v>6</v>
      </c>
      <c r="V603" s="193">
        <v>3</v>
      </c>
      <c r="W603" s="193">
        <v>0</v>
      </c>
      <c r="X603" s="193">
        <v>0</v>
      </c>
      <c r="Y603" s="193">
        <v>0</v>
      </c>
      <c r="Z603" s="193">
        <v>1</v>
      </c>
      <c r="AA603" s="193">
        <v>0</v>
      </c>
      <c r="AB603" s="193">
        <v>0</v>
      </c>
      <c r="AC603" s="332">
        <v>0</v>
      </c>
      <c r="AD603" s="180"/>
      <c r="AE603" s="190">
        <v>156</v>
      </c>
      <c r="AF603" s="191">
        <v>4</v>
      </c>
      <c r="AG603" s="191">
        <v>131</v>
      </c>
      <c r="AH603" s="191">
        <v>0</v>
      </c>
      <c r="AI603" s="191">
        <v>15</v>
      </c>
      <c r="AJ603" s="191">
        <v>3</v>
      </c>
      <c r="AK603" s="191">
        <v>0</v>
      </c>
      <c r="AL603" s="191">
        <v>0</v>
      </c>
      <c r="AM603" s="191">
        <v>1</v>
      </c>
      <c r="AN603" s="191">
        <v>1</v>
      </c>
      <c r="AO603" s="191">
        <v>1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82</v>
      </c>
      <c r="D604" s="331">
        <v>1</v>
      </c>
      <c r="E604" s="193">
        <v>72</v>
      </c>
      <c r="F604" s="193">
        <v>0</v>
      </c>
      <c r="G604" s="193">
        <v>8</v>
      </c>
      <c r="H604" s="193">
        <v>0</v>
      </c>
      <c r="I604" s="193">
        <v>0</v>
      </c>
      <c r="J604" s="193">
        <v>0</v>
      </c>
      <c r="K604" s="193">
        <v>0</v>
      </c>
      <c r="L604" s="193">
        <v>1</v>
      </c>
      <c r="M604" s="193">
        <v>0</v>
      </c>
      <c r="N604" s="193">
        <v>0</v>
      </c>
      <c r="O604" s="332">
        <v>0</v>
      </c>
      <c r="P604" s="134"/>
      <c r="Q604" s="190">
        <v>62</v>
      </c>
      <c r="R604" s="331">
        <v>2</v>
      </c>
      <c r="S604" s="193">
        <v>54</v>
      </c>
      <c r="T604" s="193">
        <v>0</v>
      </c>
      <c r="U604" s="193">
        <v>4</v>
      </c>
      <c r="V604" s="193">
        <v>0</v>
      </c>
      <c r="W604" s="193">
        <v>0</v>
      </c>
      <c r="X604" s="193">
        <v>0</v>
      </c>
      <c r="Y604" s="193">
        <v>1</v>
      </c>
      <c r="Z604" s="193">
        <v>0</v>
      </c>
      <c r="AA604" s="193">
        <v>0</v>
      </c>
      <c r="AB604" s="193">
        <v>1</v>
      </c>
      <c r="AC604" s="332">
        <v>0</v>
      </c>
      <c r="AD604" s="134"/>
      <c r="AE604" s="190">
        <v>144</v>
      </c>
      <c r="AF604" s="191">
        <v>3</v>
      </c>
      <c r="AG604" s="191">
        <v>126</v>
      </c>
      <c r="AH604" s="191">
        <v>0</v>
      </c>
      <c r="AI604" s="191">
        <v>12</v>
      </c>
      <c r="AJ604" s="191">
        <v>0</v>
      </c>
      <c r="AK604" s="191">
        <v>0</v>
      </c>
      <c r="AL604" s="191">
        <v>0</v>
      </c>
      <c r="AM604" s="191">
        <v>1</v>
      </c>
      <c r="AN604" s="191">
        <v>1</v>
      </c>
      <c r="AO604" s="191">
        <v>0</v>
      </c>
      <c r="AP604" s="191">
        <v>1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92</v>
      </c>
      <c r="D605" s="331">
        <v>0</v>
      </c>
      <c r="E605" s="193">
        <v>76</v>
      </c>
      <c r="F605" s="193">
        <v>0</v>
      </c>
      <c r="G605" s="193">
        <v>8</v>
      </c>
      <c r="H605" s="193">
        <v>0</v>
      </c>
      <c r="I605" s="193">
        <v>2</v>
      </c>
      <c r="J605" s="193">
        <v>0</v>
      </c>
      <c r="K605" s="193">
        <v>0</v>
      </c>
      <c r="L605" s="193">
        <v>2</v>
      </c>
      <c r="M605" s="193">
        <v>3</v>
      </c>
      <c r="N605" s="193">
        <v>1</v>
      </c>
      <c r="O605" s="332">
        <v>0</v>
      </c>
      <c r="P605" s="180"/>
      <c r="Q605" s="190">
        <v>58</v>
      </c>
      <c r="R605" s="331">
        <v>1</v>
      </c>
      <c r="S605" s="193">
        <v>43</v>
      </c>
      <c r="T605" s="193">
        <v>1</v>
      </c>
      <c r="U605" s="193">
        <v>8</v>
      </c>
      <c r="V605" s="193">
        <v>1</v>
      </c>
      <c r="W605" s="193">
        <v>0</v>
      </c>
      <c r="X605" s="193">
        <v>0</v>
      </c>
      <c r="Y605" s="193">
        <v>1</v>
      </c>
      <c r="Z605" s="193">
        <v>2</v>
      </c>
      <c r="AA605" s="193">
        <v>1</v>
      </c>
      <c r="AB605" s="193">
        <v>0</v>
      </c>
      <c r="AC605" s="332">
        <v>0</v>
      </c>
      <c r="AD605" s="180"/>
      <c r="AE605" s="190">
        <v>150</v>
      </c>
      <c r="AF605" s="193">
        <v>1</v>
      </c>
      <c r="AG605" s="191">
        <v>119</v>
      </c>
      <c r="AH605" s="191">
        <v>1</v>
      </c>
      <c r="AI605" s="191">
        <v>16</v>
      </c>
      <c r="AJ605" s="191">
        <v>1</v>
      </c>
      <c r="AK605" s="191">
        <v>2</v>
      </c>
      <c r="AL605" s="191">
        <v>0</v>
      </c>
      <c r="AM605" s="191">
        <v>1</v>
      </c>
      <c r="AN605" s="191">
        <v>4</v>
      </c>
      <c r="AO605" s="191">
        <v>4</v>
      </c>
      <c r="AP605" s="191">
        <v>1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88</v>
      </c>
      <c r="D606" s="331">
        <v>3</v>
      </c>
      <c r="E606" s="193">
        <v>68</v>
      </c>
      <c r="F606" s="193">
        <v>0</v>
      </c>
      <c r="G606" s="193">
        <v>13</v>
      </c>
      <c r="H606" s="193">
        <v>1</v>
      </c>
      <c r="I606" s="193">
        <v>1</v>
      </c>
      <c r="J606" s="193">
        <v>0</v>
      </c>
      <c r="K606" s="193">
        <v>0</v>
      </c>
      <c r="L606" s="193">
        <v>0</v>
      </c>
      <c r="M606" s="193">
        <v>2</v>
      </c>
      <c r="N606" s="193">
        <v>0</v>
      </c>
      <c r="O606" s="332">
        <v>0</v>
      </c>
      <c r="P606" s="180"/>
      <c r="Q606" s="190">
        <v>57</v>
      </c>
      <c r="R606" s="331">
        <v>0</v>
      </c>
      <c r="S606" s="193">
        <v>45</v>
      </c>
      <c r="T606" s="193">
        <v>1</v>
      </c>
      <c r="U606" s="193">
        <v>6</v>
      </c>
      <c r="V606" s="193">
        <v>1</v>
      </c>
      <c r="W606" s="193">
        <v>0</v>
      </c>
      <c r="X606" s="193">
        <v>0</v>
      </c>
      <c r="Y606" s="193">
        <v>0</v>
      </c>
      <c r="Z606" s="193">
        <v>2</v>
      </c>
      <c r="AA606" s="193">
        <v>2</v>
      </c>
      <c r="AB606" s="193">
        <v>0</v>
      </c>
      <c r="AC606" s="332">
        <v>0</v>
      </c>
      <c r="AD606" s="180"/>
      <c r="AE606" s="190">
        <v>145</v>
      </c>
      <c r="AF606" s="191">
        <v>3</v>
      </c>
      <c r="AG606" s="191">
        <v>113</v>
      </c>
      <c r="AH606" s="191">
        <v>1</v>
      </c>
      <c r="AI606" s="191">
        <v>19</v>
      </c>
      <c r="AJ606" s="191">
        <v>2</v>
      </c>
      <c r="AK606" s="191">
        <v>1</v>
      </c>
      <c r="AL606" s="191">
        <v>0</v>
      </c>
      <c r="AM606" s="191">
        <v>0</v>
      </c>
      <c r="AN606" s="191">
        <v>2</v>
      </c>
      <c r="AO606" s="191">
        <v>4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89</v>
      </c>
      <c r="D607" s="331">
        <v>3</v>
      </c>
      <c r="E607" s="193">
        <v>73</v>
      </c>
      <c r="F607" s="193">
        <v>0</v>
      </c>
      <c r="G607" s="193">
        <v>10</v>
      </c>
      <c r="H607" s="193">
        <v>1</v>
      </c>
      <c r="I607" s="193">
        <v>0</v>
      </c>
      <c r="J607" s="193">
        <v>0</v>
      </c>
      <c r="K607" s="193">
        <v>0</v>
      </c>
      <c r="L607" s="193">
        <v>1</v>
      </c>
      <c r="M607" s="193">
        <v>1</v>
      </c>
      <c r="N607" s="193">
        <v>0</v>
      </c>
      <c r="O607" s="332">
        <v>0</v>
      </c>
      <c r="P607" s="180"/>
      <c r="Q607" s="190">
        <v>58</v>
      </c>
      <c r="R607" s="331">
        <v>4</v>
      </c>
      <c r="S607" s="193">
        <v>42</v>
      </c>
      <c r="T607" s="193">
        <v>0</v>
      </c>
      <c r="U607" s="193">
        <v>9</v>
      </c>
      <c r="V607" s="193">
        <v>1</v>
      </c>
      <c r="W607" s="193">
        <v>0</v>
      </c>
      <c r="X607" s="193">
        <v>0</v>
      </c>
      <c r="Y607" s="193">
        <v>1</v>
      </c>
      <c r="Z607" s="193">
        <v>1</v>
      </c>
      <c r="AA607" s="193">
        <v>0</v>
      </c>
      <c r="AB607" s="193">
        <v>0</v>
      </c>
      <c r="AC607" s="332">
        <v>0</v>
      </c>
      <c r="AD607" s="180"/>
      <c r="AE607" s="190">
        <v>147</v>
      </c>
      <c r="AF607" s="191">
        <v>7</v>
      </c>
      <c r="AG607" s="191">
        <v>115</v>
      </c>
      <c r="AH607" s="191">
        <v>0</v>
      </c>
      <c r="AI607" s="191">
        <v>19</v>
      </c>
      <c r="AJ607" s="191">
        <v>2</v>
      </c>
      <c r="AK607" s="191">
        <v>0</v>
      </c>
      <c r="AL607" s="191">
        <v>0</v>
      </c>
      <c r="AM607" s="191">
        <v>1</v>
      </c>
      <c r="AN607" s="191">
        <v>2</v>
      </c>
      <c r="AO607" s="191">
        <v>1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93</v>
      </c>
      <c r="D608" s="331">
        <v>3</v>
      </c>
      <c r="E608" s="193">
        <v>76</v>
      </c>
      <c r="F608" s="193">
        <v>0</v>
      </c>
      <c r="G608" s="193">
        <v>12</v>
      </c>
      <c r="H608" s="193">
        <v>0</v>
      </c>
      <c r="I608" s="193">
        <v>0</v>
      </c>
      <c r="J608" s="193">
        <v>0</v>
      </c>
      <c r="K608" s="193">
        <v>0</v>
      </c>
      <c r="L608" s="193">
        <v>1</v>
      </c>
      <c r="M608" s="193">
        <v>1</v>
      </c>
      <c r="N608" s="193">
        <v>0</v>
      </c>
      <c r="O608" s="332">
        <v>0</v>
      </c>
      <c r="P608" s="180"/>
      <c r="Q608" s="190">
        <v>53</v>
      </c>
      <c r="R608" s="331">
        <v>0</v>
      </c>
      <c r="S608" s="193">
        <v>43</v>
      </c>
      <c r="T608" s="193">
        <v>1</v>
      </c>
      <c r="U608" s="193">
        <v>5</v>
      </c>
      <c r="V608" s="193">
        <v>2</v>
      </c>
      <c r="W608" s="193">
        <v>0</v>
      </c>
      <c r="X608" s="193">
        <v>0</v>
      </c>
      <c r="Y608" s="193">
        <v>0</v>
      </c>
      <c r="Z608" s="193">
        <v>1</v>
      </c>
      <c r="AA608" s="193">
        <v>1</v>
      </c>
      <c r="AB608" s="193">
        <v>0</v>
      </c>
      <c r="AC608" s="332">
        <v>0</v>
      </c>
      <c r="AD608" s="180"/>
      <c r="AE608" s="190">
        <v>146</v>
      </c>
      <c r="AF608" s="191">
        <v>3</v>
      </c>
      <c r="AG608" s="191">
        <v>119</v>
      </c>
      <c r="AH608" s="191">
        <v>1</v>
      </c>
      <c r="AI608" s="191">
        <v>17</v>
      </c>
      <c r="AJ608" s="191">
        <v>2</v>
      </c>
      <c r="AK608" s="191">
        <v>0</v>
      </c>
      <c r="AL608" s="191">
        <v>0</v>
      </c>
      <c r="AM608" s="191">
        <v>0</v>
      </c>
      <c r="AN608" s="191">
        <v>2</v>
      </c>
      <c r="AO608" s="191">
        <v>2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89</v>
      </c>
      <c r="D609" s="331">
        <v>1</v>
      </c>
      <c r="E609" s="193">
        <v>73</v>
      </c>
      <c r="F609" s="193">
        <v>0</v>
      </c>
      <c r="G609" s="193">
        <v>7</v>
      </c>
      <c r="H609" s="193">
        <v>1</v>
      </c>
      <c r="I609" s="193">
        <v>1</v>
      </c>
      <c r="J609" s="193">
        <v>0</v>
      </c>
      <c r="K609" s="193">
        <v>1</v>
      </c>
      <c r="L609" s="193">
        <v>3</v>
      </c>
      <c r="M609" s="193">
        <v>1</v>
      </c>
      <c r="N609" s="193">
        <v>1</v>
      </c>
      <c r="O609" s="332">
        <v>0</v>
      </c>
      <c r="P609" s="180"/>
      <c r="Q609" s="190">
        <v>60</v>
      </c>
      <c r="R609" s="331">
        <v>2</v>
      </c>
      <c r="S609" s="193">
        <v>49</v>
      </c>
      <c r="T609" s="193">
        <v>1</v>
      </c>
      <c r="U609" s="193">
        <v>5</v>
      </c>
      <c r="V609" s="193">
        <v>0</v>
      </c>
      <c r="W609" s="193">
        <v>0</v>
      </c>
      <c r="X609" s="193">
        <v>0</v>
      </c>
      <c r="Y609" s="193">
        <v>0</v>
      </c>
      <c r="Z609" s="193">
        <v>1</v>
      </c>
      <c r="AA609" s="193">
        <v>2</v>
      </c>
      <c r="AB609" s="193">
        <v>0</v>
      </c>
      <c r="AC609" s="332">
        <v>0</v>
      </c>
      <c r="AD609" s="180"/>
      <c r="AE609" s="190">
        <v>149</v>
      </c>
      <c r="AF609" s="191">
        <v>3</v>
      </c>
      <c r="AG609" s="191">
        <v>122</v>
      </c>
      <c r="AH609" s="191">
        <v>1</v>
      </c>
      <c r="AI609" s="191">
        <v>12</v>
      </c>
      <c r="AJ609" s="191">
        <v>1</v>
      </c>
      <c r="AK609" s="191">
        <v>1</v>
      </c>
      <c r="AL609" s="191">
        <v>0</v>
      </c>
      <c r="AM609" s="191">
        <v>1</v>
      </c>
      <c r="AN609" s="191">
        <v>4</v>
      </c>
      <c r="AO609" s="191">
        <v>3</v>
      </c>
      <c r="AP609" s="191">
        <v>1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93</v>
      </c>
      <c r="D610" s="331">
        <v>3</v>
      </c>
      <c r="E610" s="193">
        <v>74</v>
      </c>
      <c r="F610" s="193">
        <v>0</v>
      </c>
      <c r="G610" s="193">
        <v>10</v>
      </c>
      <c r="H610" s="193">
        <v>1</v>
      </c>
      <c r="I610" s="193">
        <v>1</v>
      </c>
      <c r="J610" s="193">
        <v>0</v>
      </c>
      <c r="K610" s="193">
        <v>1</v>
      </c>
      <c r="L610" s="193">
        <v>1</v>
      </c>
      <c r="M610" s="193">
        <v>1</v>
      </c>
      <c r="N610" s="193">
        <v>1</v>
      </c>
      <c r="O610" s="332">
        <v>0</v>
      </c>
      <c r="P610" s="180"/>
      <c r="Q610" s="190">
        <v>51</v>
      </c>
      <c r="R610" s="331">
        <v>2</v>
      </c>
      <c r="S610" s="193">
        <v>40</v>
      </c>
      <c r="T610" s="193">
        <v>1</v>
      </c>
      <c r="U610" s="193">
        <v>6</v>
      </c>
      <c r="V610" s="193">
        <v>1</v>
      </c>
      <c r="W610" s="193">
        <v>0</v>
      </c>
      <c r="X610" s="193">
        <v>0</v>
      </c>
      <c r="Y610" s="193">
        <v>0</v>
      </c>
      <c r="Z610" s="193">
        <v>1</v>
      </c>
      <c r="AA610" s="193">
        <v>0</v>
      </c>
      <c r="AB610" s="193">
        <v>0</v>
      </c>
      <c r="AC610" s="332">
        <v>0</v>
      </c>
      <c r="AD610" s="180"/>
      <c r="AE610" s="190">
        <v>144</v>
      </c>
      <c r="AF610" s="191">
        <v>5</v>
      </c>
      <c r="AG610" s="191">
        <v>114</v>
      </c>
      <c r="AH610" s="191">
        <v>1</v>
      </c>
      <c r="AI610" s="191">
        <v>16</v>
      </c>
      <c r="AJ610" s="191">
        <v>2</v>
      </c>
      <c r="AK610" s="191">
        <v>1</v>
      </c>
      <c r="AL610" s="191">
        <v>0</v>
      </c>
      <c r="AM610" s="191">
        <v>1</v>
      </c>
      <c r="AN610" s="191">
        <v>2</v>
      </c>
      <c r="AO610" s="191">
        <v>1</v>
      </c>
      <c r="AP610" s="191">
        <v>1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77</v>
      </c>
      <c r="D611" s="331">
        <v>2</v>
      </c>
      <c r="E611" s="193">
        <v>62</v>
      </c>
      <c r="F611" s="193">
        <v>0</v>
      </c>
      <c r="G611" s="193">
        <v>8</v>
      </c>
      <c r="H611" s="193">
        <v>1</v>
      </c>
      <c r="I611" s="193">
        <v>1</v>
      </c>
      <c r="J611" s="193">
        <v>0</v>
      </c>
      <c r="K611" s="193">
        <v>1</v>
      </c>
      <c r="L611" s="193">
        <v>1</v>
      </c>
      <c r="M611" s="193">
        <v>1</v>
      </c>
      <c r="N611" s="193">
        <v>0</v>
      </c>
      <c r="O611" s="332">
        <v>0</v>
      </c>
      <c r="P611" s="180"/>
      <c r="Q611" s="190">
        <v>65</v>
      </c>
      <c r="R611" s="331">
        <v>1</v>
      </c>
      <c r="S611" s="193">
        <v>49</v>
      </c>
      <c r="T611" s="193">
        <v>1</v>
      </c>
      <c r="U611" s="193">
        <v>11</v>
      </c>
      <c r="V611" s="193">
        <v>1</v>
      </c>
      <c r="W611" s="193">
        <v>0</v>
      </c>
      <c r="X611" s="193">
        <v>0</v>
      </c>
      <c r="Y611" s="193">
        <v>0</v>
      </c>
      <c r="Z611" s="193">
        <v>1</v>
      </c>
      <c r="AA611" s="193">
        <v>1</v>
      </c>
      <c r="AB611" s="193">
        <v>0</v>
      </c>
      <c r="AC611" s="332">
        <v>0</v>
      </c>
      <c r="AD611" s="180"/>
      <c r="AE611" s="190">
        <v>142</v>
      </c>
      <c r="AF611" s="191">
        <v>3</v>
      </c>
      <c r="AG611" s="191">
        <v>111</v>
      </c>
      <c r="AH611" s="191">
        <v>1</v>
      </c>
      <c r="AI611" s="191">
        <v>19</v>
      </c>
      <c r="AJ611" s="191">
        <v>2</v>
      </c>
      <c r="AK611" s="191">
        <v>1</v>
      </c>
      <c r="AL611" s="191">
        <v>0</v>
      </c>
      <c r="AM611" s="191">
        <v>1</v>
      </c>
      <c r="AN611" s="191">
        <v>2</v>
      </c>
      <c r="AO611" s="191">
        <v>2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88</v>
      </c>
      <c r="D612" s="331">
        <v>3</v>
      </c>
      <c r="E612" s="193">
        <v>70</v>
      </c>
      <c r="F612" s="193">
        <v>0</v>
      </c>
      <c r="G612" s="193">
        <v>8</v>
      </c>
      <c r="H612" s="193">
        <v>0</v>
      </c>
      <c r="I612" s="193">
        <v>0</v>
      </c>
      <c r="J612" s="193">
        <v>0</v>
      </c>
      <c r="K612" s="193">
        <v>2</v>
      </c>
      <c r="L612" s="193">
        <v>2</v>
      </c>
      <c r="M612" s="193">
        <v>3</v>
      </c>
      <c r="N612" s="193">
        <v>0</v>
      </c>
      <c r="O612" s="332">
        <v>0</v>
      </c>
      <c r="P612" s="180"/>
      <c r="Q612" s="190">
        <v>57</v>
      </c>
      <c r="R612" s="331">
        <v>0</v>
      </c>
      <c r="S612" s="193">
        <v>41</v>
      </c>
      <c r="T612" s="193">
        <v>2</v>
      </c>
      <c r="U612" s="193">
        <v>9</v>
      </c>
      <c r="V612" s="193">
        <v>3</v>
      </c>
      <c r="W612" s="193">
        <v>0</v>
      </c>
      <c r="X612" s="193">
        <v>0</v>
      </c>
      <c r="Y612" s="193">
        <v>0</v>
      </c>
      <c r="Z612" s="193">
        <v>2</v>
      </c>
      <c r="AA612" s="193">
        <v>0</v>
      </c>
      <c r="AB612" s="193">
        <v>0</v>
      </c>
      <c r="AC612" s="332">
        <v>0</v>
      </c>
      <c r="AD612" s="180"/>
      <c r="AE612" s="190">
        <v>145</v>
      </c>
      <c r="AF612" s="191">
        <v>3</v>
      </c>
      <c r="AG612" s="191">
        <v>111</v>
      </c>
      <c r="AH612" s="191">
        <v>2</v>
      </c>
      <c r="AI612" s="191">
        <v>17</v>
      </c>
      <c r="AJ612" s="191">
        <v>3</v>
      </c>
      <c r="AK612" s="191">
        <v>0</v>
      </c>
      <c r="AL612" s="191">
        <v>0</v>
      </c>
      <c r="AM612" s="191">
        <v>2</v>
      </c>
      <c r="AN612" s="191">
        <v>4</v>
      </c>
      <c r="AO612" s="191">
        <v>3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83</v>
      </c>
      <c r="D613" s="331">
        <v>0</v>
      </c>
      <c r="E613" s="193">
        <v>66</v>
      </c>
      <c r="F613" s="193">
        <v>2</v>
      </c>
      <c r="G613" s="193">
        <v>11</v>
      </c>
      <c r="H613" s="193">
        <v>0</v>
      </c>
      <c r="I613" s="193">
        <v>0</v>
      </c>
      <c r="J613" s="193">
        <v>0</v>
      </c>
      <c r="K613" s="193">
        <v>0</v>
      </c>
      <c r="L613" s="193">
        <v>2</v>
      </c>
      <c r="M613" s="193">
        <v>2</v>
      </c>
      <c r="N613" s="193">
        <v>0</v>
      </c>
      <c r="O613" s="332">
        <v>0</v>
      </c>
      <c r="P613" s="180"/>
      <c r="Q613" s="190">
        <v>77</v>
      </c>
      <c r="R613" s="331">
        <v>5</v>
      </c>
      <c r="S613" s="193">
        <v>59</v>
      </c>
      <c r="T613" s="193">
        <v>1</v>
      </c>
      <c r="U613" s="193">
        <v>5</v>
      </c>
      <c r="V613" s="193">
        <v>3</v>
      </c>
      <c r="W613" s="193">
        <v>2</v>
      </c>
      <c r="X613" s="193">
        <v>0</v>
      </c>
      <c r="Y613" s="193">
        <v>1</v>
      </c>
      <c r="Z613" s="193">
        <v>0</v>
      </c>
      <c r="AA613" s="193">
        <v>1</v>
      </c>
      <c r="AB613" s="193">
        <v>0</v>
      </c>
      <c r="AC613" s="332">
        <v>0</v>
      </c>
      <c r="AD613" s="180"/>
      <c r="AE613" s="190">
        <v>160</v>
      </c>
      <c r="AF613" s="191">
        <v>5</v>
      </c>
      <c r="AG613" s="191">
        <v>125</v>
      </c>
      <c r="AH613" s="191">
        <v>3</v>
      </c>
      <c r="AI613" s="191">
        <v>16</v>
      </c>
      <c r="AJ613" s="191">
        <v>3</v>
      </c>
      <c r="AK613" s="191">
        <v>2</v>
      </c>
      <c r="AL613" s="191">
        <v>0</v>
      </c>
      <c r="AM613" s="191">
        <v>1</v>
      </c>
      <c r="AN613" s="191">
        <v>2</v>
      </c>
      <c r="AO613" s="191">
        <v>3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80</v>
      </c>
      <c r="D614" s="331">
        <v>1</v>
      </c>
      <c r="E614" s="193">
        <v>73</v>
      </c>
      <c r="F614" s="193">
        <v>0</v>
      </c>
      <c r="G614" s="193">
        <v>4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2</v>
      </c>
      <c r="N614" s="193">
        <v>0</v>
      </c>
      <c r="O614" s="332">
        <v>0</v>
      </c>
      <c r="P614" s="180"/>
      <c r="Q614" s="190">
        <v>68</v>
      </c>
      <c r="R614" s="331">
        <v>7</v>
      </c>
      <c r="S614" s="193">
        <v>54</v>
      </c>
      <c r="T614" s="193">
        <v>0</v>
      </c>
      <c r="U614" s="193">
        <v>6</v>
      </c>
      <c r="V614" s="193">
        <v>0</v>
      </c>
      <c r="W614" s="193">
        <v>0</v>
      </c>
      <c r="X614" s="193">
        <v>1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148</v>
      </c>
      <c r="AF614" s="191">
        <v>8</v>
      </c>
      <c r="AG614" s="191">
        <v>127</v>
      </c>
      <c r="AH614" s="191">
        <v>0</v>
      </c>
      <c r="AI614" s="191">
        <v>10</v>
      </c>
      <c r="AJ614" s="191">
        <v>0</v>
      </c>
      <c r="AK614" s="191">
        <v>0</v>
      </c>
      <c r="AL614" s="191">
        <v>1</v>
      </c>
      <c r="AM614" s="191">
        <v>0</v>
      </c>
      <c r="AN614" s="191">
        <v>0</v>
      </c>
      <c r="AO614" s="191">
        <v>2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90</v>
      </c>
      <c r="D615" s="331">
        <v>1</v>
      </c>
      <c r="E615" s="193">
        <v>77</v>
      </c>
      <c r="F615" s="193">
        <v>1</v>
      </c>
      <c r="G615" s="193">
        <v>9</v>
      </c>
      <c r="H615" s="193">
        <v>0</v>
      </c>
      <c r="I615" s="193">
        <v>0</v>
      </c>
      <c r="J615" s="193">
        <v>0</v>
      </c>
      <c r="K615" s="193">
        <v>0</v>
      </c>
      <c r="L615" s="193">
        <v>1</v>
      </c>
      <c r="M615" s="193">
        <v>1</v>
      </c>
      <c r="N615" s="193">
        <v>0</v>
      </c>
      <c r="O615" s="332">
        <v>0</v>
      </c>
      <c r="P615" s="180"/>
      <c r="Q615" s="190">
        <v>63</v>
      </c>
      <c r="R615" s="331">
        <v>3</v>
      </c>
      <c r="S615" s="193">
        <v>55</v>
      </c>
      <c r="T615" s="193">
        <v>0</v>
      </c>
      <c r="U615" s="193">
        <v>3</v>
      </c>
      <c r="V615" s="193">
        <v>0</v>
      </c>
      <c r="W615" s="193">
        <v>1</v>
      </c>
      <c r="X615" s="193">
        <v>0</v>
      </c>
      <c r="Y615" s="193">
        <v>0</v>
      </c>
      <c r="Z615" s="193">
        <v>0</v>
      </c>
      <c r="AA615" s="193">
        <v>1</v>
      </c>
      <c r="AB615" s="193">
        <v>0</v>
      </c>
      <c r="AC615" s="332">
        <v>0</v>
      </c>
      <c r="AD615" s="180"/>
      <c r="AE615" s="190">
        <v>153</v>
      </c>
      <c r="AF615" s="191">
        <v>4</v>
      </c>
      <c r="AG615" s="191">
        <v>132</v>
      </c>
      <c r="AH615" s="191">
        <v>1</v>
      </c>
      <c r="AI615" s="191">
        <v>12</v>
      </c>
      <c r="AJ615" s="191">
        <v>0</v>
      </c>
      <c r="AK615" s="191">
        <v>1</v>
      </c>
      <c r="AL615" s="191">
        <v>0</v>
      </c>
      <c r="AM615" s="191">
        <v>0</v>
      </c>
      <c r="AN615" s="191">
        <v>1</v>
      </c>
      <c r="AO615" s="191">
        <v>2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90</v>
      </c>
      <c r="D616" s="331">
        <v>1</v>
      </c>
      <c r="E616" s="193">
        <v>73</v>
      </c>
      <c r="F616" s="193">
        <v>0</v>
      </c>
      <c r="G616" s="193">
        <v>12</v>
      </c>
      <c r="H616" s="193">
        <v>2</v>
      </c>
      <c r="I616" s="193">
        <v>0</v>
      </c>
      <c r="J616" s="193">
        <v>0</v>
      </c>
      <c r="K616" s="193">
        <v>0</v>
      </c>
      <c r="L616" s="193">
        <v>1</v>
      </c>
      <c r="M616" s="193">
        <v>1</v>
      </c>
      <c r="N616" s="193">
        <v>0</v>
      </c>
      <c r="O616" s="332">
        <v>0</v>
      </c>
      <c r="P616" s="180"/>
      <c r="Q616" s="190">
        <v>50</v>
      </c>
      <c r="R616" s="331">
        <v>2</v>
      </c>
      <c r="S616" s="193">
        <v>36</v>
      </c>
      <c r="T616" s="193">
        <v>2</v>
      </c>
      <c r="U616" s="193">
        <v>7</v>
      </c>
      <c r="V616" s="193">
        <v>1</v>
      </c>
      <c r="W616" s="193">
        <v>0</v>
      </c>
      <c r="X616" s="193">
        <v>0</v>
      </c>
      <c r="Y616" s="193">
        <v>0</v>
      </c>
      <c r="Z616" s="193">
        <v>2</v>
      </c>
      <c r="AA616" s="193">
        <v>0</v>
      </c>
      <c r="AB616" s="193">
        <v>0</v>
      </c>
      <c r="AC616" s="332">
        <v>0</v>
      </c>
      <c r="AD616" s="180"/>
      <c r="AE616" s="190">
        <v>140</v>
      </c>
      <c r="AF616" s="191">
        <v>3</v>
      </c>
      <c r="AG616" s="191">
        <v>109</v>
      </c>
      <c r="AH616" s="191">
        <v>2</v>
      </c>
      <c r="AI616" s="191">
        <v>19</v>
      </c>
      <c r="AJ616" s="191">
        <v>3</v>
      </c>
      <c r="AK616" s="191">
        <v>0</v>
      </c>
      <c r="AL616" s="191">
        <v>0</v>
      </c>
      <c r="AM616" s="191">
        <v>0</v>
      </c>
      <c r="AN616" s="191">
        <v>3</v>
      </c>
      <c r="AO616" s="191">
        <v>1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104</v>
      </c>
      <c r="D617" s="331">
        <v>1</v>
      </c>
      <c r="E617" s="193">
        <v>93</v>
      </c>
      <c r="F617" s="193">
        <v>0</v>
      </c>
      <c r="G617" s="193">
        <v>7</v>
      </c>
      <c r="H617" s="193">
        <v>1</v>
      </c>
      <c r="I617" s="193">
        <v>0</v>
      </c>
      <c r="J617" s="193">
        <v>0</v>
      </c>
      <c r="K617" s="193">
        <v>0</v>
      </c>
      <c r="L617" s="193">
        <v>1</v>
      </c>
      <c r="M617" s="193">
        <v>1</v>
      </c>
      <c r="N617" s="193">
        <v>0</v>
      </c>
      <c r="O617" s="332">
        <v>0</v>
      </c>
      <c r="P617" s="180"/>
      <c r="Q617" s="190">
        <v>63</v>
      </c>
      <c r="R617" s="331">
        <v>4</v>
      </c>
      <c r="S617" s="193">
        <v>50</v>
      </c>
      <c r="T617" s="193">
        <v>1</v>
      </c>
      <c r="U617" s="193">
        <v>6</v>
      </c>
      <c r="V617" s="193">
        <v>1</v>
      </c>
      <c r="W617" s="193">
        <v>0</v>
      </c>
      <c r="X617" s="193">
        <v>0</v>
      </c>
      <c r="Y617" s="193">
        <v>0</v>
      </c>
      <c r="Z617" s="193">
        <v>1</v>
      </c>
      <c r="AA617" s="193">
        <v>0</v>
      </c>
      <c r="AB617" s="193">
        <v>0</v>
      </c>
      <c r="AC617" s="332">
        <v>0</v>
      </c>
      <c r="AD617" s="180"/>
      <c r="AE617" s="190">
        <v>167</v>
      </c>
      <c r="AF617" s="191">
        <v>5</v>
      </c>
      <c r="AG617" s="191">
        <v>143</v>
      </c>
      <c r="AH617" s="191">
        <v>1</v>
      </c>
      <c r="AI617" s="191">
        <v>13</v>
      </c>
      <c r="AJ617" s="191">
        <v>2</v>
      </c>
      <c r="AK617" s="191">
        <v>0</v>
      </c>
      <c r="AL617" s="191">
        <v>0</v>
      </c>
      <c r="AM617" s="191">
        <v>0</v>
      </c>
      <c r="AN617" s="191">
        <v>2</v>
      </c>
      <c r="AO617" s="191">
        <v>1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95</v>
      </c>
      <c r="D618" s="331">
        <v>1</v>
      </c>
      <c r="E618" s="193">
        <v>84</v>
      </c>
      <c r="F618" s="193">
        <v>1</v>
      </c>
      <c r="G618" s="193">
        <v>6</v>
      </c>
      <c r="H618" s="193">
        <v>1</v>
      </c>
      <c r="I618" s="193">
        <v>0</v>
      </c>
      <c r="J618" s="193">
        <v>0</v>
      </c>
      <c r="K618" s="193">
        <v>0</v>
      </c>
      <c r="L618" s="193">
        <v>1</v>
      </c>
      <c r="M618" s="193">
        <v>1</v>
      </c>
      <c r="N618" s="193">
        <v>0</v>
      </c>
      <c r="O618" s="332">
        <v>0</v>
      </c>
      <c r="P618" s="180"/>
      <c r="Q618" s="190">
        <v>70</v>
      </c>
      <c r="R618" s="331">
        <v>2</v>
      </c>
      <c r="S618" s="193">
        <v>61</v>
      </c>
      <c r="T618" s="193">
        <v>0</v>
      </c>
      <c r="U618" s="193">
        <v>6</v>
      </c>
      <c r="V618" s="193">
        <v>0</v>
      </c>
      <c r="W618" s="193">
        <v>0</v>
      </c>
      <c r="X618" s="193">
        <v>0</v>
      </c>
      <c r="Y618" s="193">
        <v>0</v>
      </c>
      <c r="Z618" s="193">
        <v>1</v>
      </c>
      <c r="AA618" s="193">
        <v>0</v>
      </c>
      <c r="AB618" s="193">
        <v>0</v>
      </c>
      <c r="AC618" s="332">
        <v>0</v>
      </c>
      <c r="AD618" s="180"/>
      <c r="AE618" s="190">
        <v>165</v>
      </c>
      <c r="AF618" s="191">
        <v>3</v>
      </c>
      <c r="AG618" s="191">
        <v>145</v>
      </c>
      <c r="AH618" s="191">
        <v>1</v>
      </c>
      <c r="AI618" s="191">
        <v>12</v>
      </c>
      <c r="AJ618" s="191">
        <v>1</v>
      </c>
      <c r="AK618" s="191">
        <v>0</v>
      </c>
      <c r="AL618" s="191">
        <v>0</v>
      </c>
      <c r="AM618" s="191">
        <v>0</v>
      </c>
      <c r="AN618" s="191">
        <v>2</v>
      </c>
      <c r="AO618" s="191">
        <v>1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77</v>
      </c>
      <c r="D619" s="331">
        <v>1</v>
      </c>
      <c r="E619" s="193">
        <v>69</v>
      </c>
      <c r="F619" s="193">
        <v>0</v>
      </c>
      <c r="G619" s="193">
        <v>5</v>
      </c>
      <c r="H619" s="193">
        <v>0</v>
      </c>
      <c r="I619" s="193">
        <v>0</v>
      </c>
      <c r="J619" s="193">
        <v>0</v>
      </c>
      <c r="K619" s="193">
        <v>1</v>
      </c>
      <c r="L619" s="193">
        <v>1</v>
      </c>
      <c r="M619" s="193">
        <v>0</v>
      </c>
      <c r="N619" s="193">
        <v>0</v>
      </c>
      <c r="O619" s="332">
        <v>0</v>
      </c>
      <c r="P619" s="180"/>
      <c r="Q619" s="190">
        <v>76</v>
      </c>
      <c r="R619" s="331">
        <v>1</v>
      </c>
      <c r="S619" s="193">
        <v>68</v>
      </c>
      <c r="T619" s="193">
        <v>0</v>
      </c>
      <c r="U619" s="193">
        <v>2</v>
      </c>
      <c r="V619" s="193">
        <v>2</v>
      </c>
      <c r="W619" s="193">
        <v>1</v>
      </c>
      <c r="X619" s="193">
        <v>0</v>
      </c>
      <c r="Y619" s="193">
        <v>1</v>
      </c>
      <c r="Z619" s="193">
        <v>0</v>
      </c>
      <c r="AA619" s="193">
        <v>1</v>
      </c>
      <c r="AB619" s="193">
        <v>0</v>
      </c>
      <c r="AC619" s="332">
        <v>0</v>
      </c>
      <c r="AD619" s="180"/>
      <c r="AE619" s="190">
        <v>153</v>
      </c>
      <c r="AF619" s="191">
        <v>2</v>
      </c>
      <c r="AG619" s="191">
        <v>137</v>
      </c>
      <c r="AH619" s="191">
        <v>0</v>
      </c>
      <c r="AI619" s="191">
        <v>7</v>
      </c>
      <c r="AJ619" s="191">
        <v>2</v>
      </c>
      <c r="AK619" s="191">
        <v>1</v>
      </c>
      <c r="AL619" s="191">
        <v>0</v>
      </c>
      <c r="AM619" s="191">
        <v>2</v>
      </c>
      <c r="AN619" s="191">
        <v>1</v>
      </c>
      <c r="AO619" s="191">
        <v>1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121</v>
      </c>
      <c r="D620" s="331">
        <v>2</v>
      </c>
      <c r="E620" s="193">
        <v>104</v>
      </c>
      <c r="F620" s="193">
        <v>1</v>
      </c>
      <c r="G620" s="193">
        <v>10</v>
      </c>
      <c r="H620" s="193">
        <v>1</v>
      </c>
      <c r="I620" s="193">
        <v>1</v>
      </c>
      <c r="J620" s="193">
        <v>0</v>
      </c>
      <c r="K620" s="193">
        <v>0</v>
      </c>
      <c r="L620" s="193">
        <v>1</v>
      </c>
      <c r="M620" s="193">
        <v>1</v>
      </c>
      <c r="N620" s="193">
        <v>0</v>
      </c>
      <c r="O620" s="332">
        <v>0</v>
      </c>
      <c r="P620" s="180"/>
      <c r="Q620" s="190">
        <v>47</v>
      </c>
      <c r="R620" s="331">
        <v>1</v>
      </c>
      <c r="S620" s="193">
        <v>40</v>
      </c>
      <c r="T620" s="193">
        <v>0</v>
      </c>
      <c r="U620" s="193">
        <v>4</v>
      </c>
      <c r="V620" s="193">
        <v>1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1</v>
      </c>
      <c r="AD620" s="180"/>
      <c r="AE620" s="190">
        <v>168</v>
      </c>
      <c r="AF620" s="191">
        <v>3</v>
      </c>
      <c r="AG620" s="191">
        <v>144</v>
      </c>
      <c r="AH620" s="191">
        <v>1</v>
      </c>
      <c r="AI620" s="191">
        <v>14</v>
      </c>
      <c r="AJ620" s="191">
        <v>2</v>
      </c>
      <c r="AK620" s="191">
        <v>1</v>
      </c>
      <c r="AL620" s="191">
        <v>0</v>
      </c>
      <c r="AM620" s="191">
        <v>0</v>
      </c>
      <c r="AN620" s="191">
        <v>1</v>
      </c>
      <c r="AO620" s="191">
        <v>1</v>
      </c>
      <c r="AP620" s="191">
        <v>0</v>
      </c>
      <c r="AQ620" s="192">
        <v>1</v>
      </c>
      <c r="AR620" s="11"/>
    </row>
    <row r="621" spans="1:44" x14ac:dyDescent="0.25">
      <c r="A621" s="240">
        <v>5</v>
      </c>
      <c r="B621" s="311">
        <v>0.66666700000000001</v>
      </c>
      <c r="C621" s="190">
        <v>113</v>
      </c>
      <c r="D621" s="331">
        <v>3</v>
      </c>
      <c r="E621" s="193">
        <v>101</v>
      </c>
      <c r="F621" s="193">
        <v>0</v>
      </c>
      <c r="G621" s="193">
        <v>6</v>
      </c>
      <c r="H621" s="193">
        <v>0</v>
      </c>
      <c r="I621" s="193">
        <v>0</v>
      </c>
      <c r="J621" s="193">
        <v>0</v>
      </c>
      <c r="K621" s="193">
        <v>1</v>
      </c>
      <c r="L621" s="193">
        <v>0</v>
      </c>
      <c r="M621" s="193">
        <v>2</v>
      </c>
      <c r="N621" s="193">
        <v>0</v>
      </c>
      <c r="O621" s="332">
        <v>0</v>
      </c>
      <c r="P621" s="180"/>
      <c r="Q621" s="190">
        <v>66</v>
      </c>
      <c r="R621" s="331">
        <v>2</v>
      </c>
      <c r="S621" s="193">
        <v>55</v>
      </c>
      <c r="T621" s="193">
        <v>1</v>
      </c>
      <c r="U621" s="193">
        <v>7</v>
      </c>
      <c r="V621" s="193">
        <v>0</v>
      </c>
      <c r="W621" s="193">
        <v>0</v>
      </c>
      <c r="X621" s="193">
        <v>0</v>
      </c>
      <c r="Y621" s="193">
        <v>0</v>
      </c>
      <c r="Z621" s="193">
        <v>1</v>
      </c>
      <c r="AA621" s="193">
        <v>0</v>
      </c>
      <c r="AB621" s="193">
        <v>0</v>
      </c>
      <c r="AC621" s="332">
        <v>0</v>
      </c>
      <c r="AD621" s="180"/>
      <c r="AE621" s="190">
        <v>179</v>
      </c>
      <c r="AF621" s="191">
        <v>5</v>
      </c>
      <c r="AG621" s="191">
        <v>156</v>
      </c>
      <c r="AH621" s="191">
        <v>1</v>
      </c>
      <c r="AI621" s="191">
        <v>13</v>
      </c>
      <c r="AJ621" s="191">
        <v>0</v>
      </c>
      <c r="AK621" s="191">
        <v>0</v>
      </c>
      <c r="AL621" s="191">
        <v>0</v>
      </c>
      <c r="AM621" s="191">
        <v>1</v>
      </c>
      <c r="AN621" s="191">
        <v>1</v>
      </c>
      <c r="AO621" s="191">
        <v>2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107</v>
      </c>
      <c r="D622" s="331">
        <v>1</v>
      </c>
      <c r="E622" s="193">
        <v>98</v>
      </c>
      <c r="F622" s="193">
        <v>0</v>
      </c>
      <c r="G622" s="193">
        <v>3</v>
      </c>
      <c r="H622" s="193">
        <v>1</v>
      </c>
      <c r="I622" s="193">
        <v>0</v>
      </c>
      <c r="J622" s="193">
        <v>0</v>
      </c>
      <c r="K622" s="193">
        <v>0</v>
      </c>
      <c r="L622" s="193">
        <v>3</v>
      </c>
      <c r="M622" s="193">
        <v>1</v>
      </c>
      <c r="N622" s="193">
        <v>0</v>
      </c>
      <c r="O622" s="332">
        <v>0</v>
      </c>
      <c r="P622" s="180"/>
      <c r="Q622" s="190">
        <v>52</v>
      </c>
      <c r="R622" s="331">
        <v>3</v>
      </c>
      <c r="S622" s="193">
        <v>45</v>
      </c>
      <c r="T622" s="193">
        <v>0</v>
      </c>
      <c r="U622" s="193">
        <v>1</v>
      </c>
      <c r="V622" s="193">
        <v>2</v>
      </c>
      <c r="W622" s="193">
        <v>0</v>
      </c>
      <c r="X622" s="193">
        <v>0</v>
      </c>
      <c r="Y622" s="193">
        <v>0</v>
      </c>
      <c r="Z622" s="193">
        <v>0</v>
      </c>
      <c r="AA622" s="193">
        <v>1</v>
      </c>
      <c r="AB622" s="193">
        <v>0</v>
      </c>
      <c r="AC622" s="332">
        <v>0</v>
      </c>
      <c r="AD622" s="180"/>
      <c r="AE622" s="190">
        <v>159</v>
      </c>
      <c r="AF622" s="191">
        <v>4</v>
      </c>
      <c r="AG622" s="191">
        <v>143</v>
      </c>
      <c r="AH622" s="191">
        <v>0</v>
      </c>
      <c r="AI622" s="191">
        <v>4</v>
      </c>
      <c r="AJ622" s="191">
        <v>3</v>
      </c>
      <c r="AK622" s="191">
        <v>0</v>
      </c>
      <c r="AL622" s="191">
        <v>0</v>
      </c>
      <c r="AM622" s="191">
        <v>0</v>
      </c>
      <c r="AN622" s="191">
        <v>3</v>
      </c>
      <c r="AO622" s="191">
        <v>2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77</v>
      </c>
      <c r="D623" s="331">
        <v>0</v>
      </c>
      <c r="E623" s="193">
        <v>69</v>
      </c>
      <c r="F623" s="193">
        <v>2</v>
      </c>
      <c r="G623" s="193">
        <v>4</v>
      </c>
      <c r="H623" s="193">
        <v>0</v>
      </c>
      <c r="I623" s="193">
        <v>0</v>
      </c>
      <c r="J623" s="193">
        <v>0</v>
      </c>
      <c r="K623" s="193">
        <v>0</v>
      </c>
      <c r="L623" s="193">
        <v>1</v>
      </c>
      <c r="M623" s="193">
        <v>1</v>
      </c>
      <c r="N623" s="193">
        <v>0</v>
      </c>
      <c r="O623" s="332">
        <v>0</v>
      </c>
      <c r="P623" s="180"/>
      <c r="Q623" s="190">
        <v>45</v>
      </c>
      <c r="R623" s="331">
        <v>3</v>
      </c>
      <c r="S623" s="193">
        <v>39</v>
      </c>
      <c r="T623" s="193">
        <v>0</v>
      </c>
      <c r="U623" s="193">
        <v>1</v>
      </c>
      <c r="V623" s="193">
        <v>0</v>
      </c>
      <c r="W623" s="193">
        <v>1</v>
      </c>
      <c r="X623" s="193">
        <v>0</v>
      </c>
      <c r="Y623" s="193">
        <v>0</v>
      </c>
      <c r="Z623" s="193">
        <v>0</v>
      </c>
      <c r="AA623" s="193">
        <v>1</v>
      </c>
      <c r="AB623" s="193">
        <v>0</v>
      </c>
      <c r="AC623" s="332">
        <v>0</v>
      </c>
      <c r="AD623" s="180"/>
      <c r="AE623" s="190">
        <v>122</v>
      </c>
      <c r="AF623" s="191">
        <v>3</v>
      </c>
      <c r="AG623" s="191">
        <v>108</v>
      </c>
      <c r="AH623" s="191">
        <v>2</v>
      </c>
      <c r="AI623" s="191">
        <v>5</v>
      </c>
      <c r="AJ623" s="191">
        <v>0</v>
      </c>
      <c r="AK623" s="191">
        <v>1</v>
      </c>
      <c r="AL623" s="191">
        <v>0</v>
      </c>
      <c r="AM623" s="191">
        <v>0</v>
      </c>
      <c r="AN623" s="191">
        <v>1</v>
      </c>
      <c r="AO623" s="191">
        <v>2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80</v>
      </c>
      <c r="D624" s="331">
        <v>4</v>
      </c>
      <c r="E624" s="193">
        <v>69</v>
      </c>
      <c r="F624" s="193">
        <v>0</v>
      </c>
      <c r="G624" s="193">
        <v>6</v>
      </c>
      <c r="H624" s="193">
        <v>1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16</v>
      </c>
      <c r="R624" s="331">
        <v>1</v>
      </c>
      <c r="S624" s="193">
        <v>14</v>
      </c>
      <c r="T624" s="193">
        <v>0</v>
      </c>
      <c r="U624" s="193">
        <v>0</v>
      </c>
      <c r="V624" s="193">
        <v>0</v>
      </c>
      <c r="W624" s="193">
        <v>1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96</v>
      </c>
      <c r="AF624" s="191">
        <v>5</v>
      </c>
      <c r="AG624" s="191">
        <v>83</v>
      </c>
      <c r="AH624" s="191">
        <v>0</v>
      </c>
      <c r="AI624" s="191">
        <v>6</v>
      </c>
      <c r="AJ624" s="191">
        <v>1</v>
      </c>
      <c r="AK624" s="191">
        <v>1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100</v>
      </c>
      <c r="D625" s="331">
        <v>1</v>
      </c>
      <c r="E625" s="193">
        <v>91</v>
      </c>
      <c r="F625" s="193">
        <v>1</v>
      </c>
      <c r="G625" s="193">
        <v>7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20</v>
      </c>
      <c r="R625" s="331">
        <v>3</v>
      </c>
      <c r="S625" s="193">
        <v>17</v>
      </c>
      <c r="T625" s="193">
        <v>0</v>
      </c>
      <c r="U625" s="193">
        <v>0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120</v>
      </c>
      <c r="AF625" s="191">
        <v>4</v>
      </c>
      <c r="AG625" s="191">
        <v>108</v>
      </c>
      <c r="AH625" s="191">
        <v>1</v>
      </c>
      <c r="AI625" s="191">
        <v>7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42</v>
      </c>
      <c r="D626" s="331">
        <v>1</v>
      </c>
      <c r="E626" s="193">
        <v>37</v>
      </c>
      <c r="F626" s="193">
        <v>0</v>
      </c>
      <c r="G626" s="193">
        <v>3</v>
      </c>
      <c r="H626" s="193">
        <v>0</v>
      </c>
      <c r="I626" s="193">
        <v>1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47</v>
      </c>
      <c r="R626" s="331">
        <v>2</v>
      </c>
      <c r="S626" s="193">
        <v>41</v>
      </c>
      <c r="T626" s="193">
        <v>0</v>
      </c>
      <c r="U626" s="193">
        <v>1</v>
      </c>
      <c r="V626" s="193">
        <v>2</v>
      </c>
      <c r="W626" s="193">
        <v>0</v>
      </c>
      <c r="X626" s="193">
        <v>0</v>
      </c>
      <c r="Y626" s="193">
        <v>0</v>
      </c>
      <c r="Z626" s="193">
        <v>1</v>
      </c>
      <c r="AA626" s="193">
        <v>0</v>
      </c>
      <c r="AB626" s="193">
        <v>0</v>
      </c>
      <c r="AC626" s="332">
        <v>0</v>
      </c>
      <c r="AD626" s="180"/>
      <c r="AE626" s="190">
        <v>89</v>
      </c>
      <c r="AF626" s="191">
        <v>3</v>
      </c>
      <c r="AG626" s="191">
        <v>78</v>
      </c>
      <c r="AH626" s="191">
        <v>0</v>
      </c>
      <c r="AI626" s="191">
        <v>4</v>
      </c>
      <c r="AJ626" s="191">
        <v>2</v>
      </c>
      <c r="AK626" s="191">
        <v>1</v>
      </c>
      <c r="AL626" s="191">
        <v>0</v>
      </c>
      <c r="AM626" s="191">
        <v>0</v>
      </c>
      <c r="AN626" s="191">
        <v>1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68</v>
      </c>
      <c r="D627" s="331">
        <v>2</v>
      </c>
      <c r="E627" s="193">
        <v>60</v>
      </c>
      <c r="F627" s="193">
        <v>0</v>
      </c>
      <c r="G627" s="193">
        <v>2</v>
      </c>
      <c r="H627" s="193">
        <v>1</v>
      </c>
      <c r="I627" s="193">
        <v>0</v>
      </c>
      <c r="J627" s="193">
        <v>0</v>
      </c>
      <c r="K627" s="193">
        <v>1</v>
      </c>
      <c r="L627" s="193">
        <v>1</v>
      </c>
      <c r="M627" s="193">
        <v>1</v>
      </c>
      <c r="N627" s="193">
        <v>0</v>
      </c>
      <c r="O627" s="332">
        <v>0</v>
      </c>
      <c r="P627" s="180"/>
      <c r="Q627" s="190">
        <v>51</v>
      </c>
      <c r="R627" s="331">
        <v>5</v>
      </c>
      <c r="S627" s="193">
        <v>43</v>
      </c>
      <c r="T627" s="193">
        <v>0</v>
      </c>
      <c r="U627" s="193">
        <v>2</v>
      </c>
      <c r="V627" s="193">
        <v>1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119</v>
      </c>
      <c r="AF627" s="191">
        <v>7</v>
      </c>
      <c r="AG627" s="191">
        <v>103</v>
      </c>
      <c r="AH627" s="191">
        <v>0</v>
      </c>
      <c r="AI627" s="191">
        <v>4</v>
      </c>
      <c r="AJ627" s="191">
        <v>2</v>
      </c>
      <c r="AK627" s="191">
        <v>0</v>
      </c>
      <c r="AL627" s="191">
        <v>0</v>
      </c>
      <c r="AM627" s="191">
        <v>1</v>
      </c>
      <c r="AN627" s="191">
        <v>1</v>
      </c>
      <c r="AO627" s="191">
        <v>1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114</v>
      </c>
      <c r="D628" s="331">
        <v>4</v>
      </c>
      <c r="E628" s="193">
        <v>103</v>
      </c>
      <c r="F628" s="193">
        <v>1</v>
      </c>
      <c r="G628" s="193">
        <v>5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1</v>
      </c>
      <c r="N628" s="193">
        <v>0</v>
      </c>
      <c r="O628" s="332">
        <v>0</v>
      </c>
      <c r="P628" s="134"/>
      <c r="Q628" s="190">
        <v>58</v>
      </c>
      <c r="R628" s="331">
        <v>0</v>
      </c>
      <c r="S628" s="193">
        <v>53</v>
      </c>
      <c r="T628" s="193">
        <v>0</v>
      </c>
      <c r="U628" s="193">
        <v>4</v>
      </c>
      <c r="V628" s="193">
        <v>0</v>
      </c>
      <c r="W628" s="193">
        <v>0</v>
      </c>
      <c r="X628" s="193">
        <v>0</v>
      </c>
      <c r="Y628" s="193">
        <v>0</v>
      </c>
      <c r="Z628" s="193">
        <v>1</v>
      </c>
      <c r="AA628" s="193">
        <v>0</v>
      </c>
      <c r="AB628" s="193">
        <v>0</v>
      </c>
      <c r="AC628" s="332">
        <v>0</v>
      </c>
      <c r="AD628" s="134"/>
      <c r="AE628" s="190">
        <v>172</v>
      </c>
      <c r="AF628" s="191">
        <v>4</v>
      </c>
      <c r="AG628" s="191">
        <v>156</v>
      </c>
      <c r="AH628" s="191">
        <v>1</v>
      </c>
      <c r="AI628" s="191">
        <v>9</v>
      </c>
      <c r="AJ628" s="191">
        <v>0</v>
      </c>
      <c r="AK628" s="191">
        <v>0</v>
      </c>
      <c r="AL628" s="191">
        <v>0</v>
      </c>
      <c r="AM628" s="191">
        <v>0</v>
      </c>
      <c r="AN628" s="191">
        <v>1</v>
      </c>
      <c r="AO628" s="191">
        <v>1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108</v>
      </c>
      <c r="D629" s="331">
        <v>3</v>
      </c>
      <c r="E629" s="193">
        <v>99</v>
      </c>
      <c r="F629" s="193">
        <v>1</v>
      </c>
      <c r="G629" s="193">
        <v>4</v>
      </c>
      <c r="H629" s="193">
        <v>0</v>
      </c>
      <c r="I629" s="193">
        <v>0</v>
      </c>
      <c r="J629" s="193">
        <v>0</v>
      </c>
      <c r="K629" s="193">
        <v>1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66</v>
      </c>
      <c r="R629" s="331">
        <v>1</v>
      </c>
      <c r="S629" s="193">
        <v>61</v>
      </c>
      <c r="T629" s="193">
        <v>0</v>
      </c>
      <c r="U629" s="193">
        <v>2</v>
      </c>
      <c r="V629" s="193">
        <v>0</v>
      </c>
      <c r="W629" s="193">
        <v>1</v>
      </c>
      <c r="X629" s="193">
        <v>0</v>
      </c>
      <c r="Y629" s="193">
        <v>0</v>
      </c>
      <c r="Z629" s="193">
        <v>0</v>
      </c>
      <c r="AA629" s="193">
        <v>1</v>
      </c>
      <c r="AB629" s="193">
        <v>0</v>
      </c>
      <c r="AC629" s="332">
        <v>0</v>
      </c>
      <c r="AD629" s="180"/>
      <c r="AE629" s="190">
        <v>174</v>
      </c>
      <c r="AF629" s="193">
        <v>4</v>
      </c>
      <c r="AG629" s="191">
        <v>160</v>
      </c>
      <c r="AH629" s="191">
        <v>1</v>
      </c>
      <c r="AI629" s="191">
        <v>6</v>
      </c>
      <c r="AJ629" s="191">
        <v>0</v>
      </c>
      <c r="AK629" s="191">
        <v>1</v>
      </c>
      <c r="AL629" s="191">
        <v>0</v>
      </c>
      <c r="AM629" s="191">
        <v>1</v>
      </c>
      <c r="AN629" s="191">
        <v>0</v>
      </c>
      <c r="AO629" s="191">
        <v>1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75</v>
      </c>
      <c r="D630" s="331">
        <v>2</v>
      </c>
      <c r="E630" s="193">
        <v>69</v>
      </c>
      <c r="F630" s="193">
        <v>0</v>
      </c>
      <c r="G630" s="193">
        <v>2</v>
      </c>
      <c r="H630" s="193">
        <v>0</v>
      </c>
      <c r="I630" s="193">
        <v>0</v>
      </c>
      <c r="J630" s="193">
        <v>0</v>
      </c>
      <c r="K630" s="193">
        <v>0</v>
      </c>
      <c r="L630" s="193">
        <v>2</v>
      </c>
      <c r="M630" s="193">
        <v>0</v>
      </c>
      <c r="N630" s="193">
        <v>0</v>
      </c>
      <c r="O630" s="332">
        <v>0</v>
      </c>
      <c r="P630" s="180"/>
      <c r="Q630" s="190">
        <v>61</v>
      </c>
      <c r="R630" s="331">
        <v>2</v>
      </c>
      <c r="S630" s="193">
        <v>53</v>
      </c>
      <c r="T630" s="193">
        <v>0</v>
      </c>
      <c r="U630" s="193">
        <v>4</v>
      </c>
      <c r="V630" s="193">
        <v>0</v>
      </c>
      <c r="W630" s="193">
        <v>0</v>
      </c>
      <c r="X630" s="193">
        <v>1</v>
      </c>
      <c r="Y630" s="193">
        <v>0</v>
      </c>
      <c r="Z630" s="193">
        <v>0</v>
      </c>
      <c r="AA630" s="193">
        <v>1</v>
      </c>
      <c r="AB630" s="193">
        <v>0</v>
      </c>
      <c r="AC630" s="332">
        <v>0</v>
      </c>
      <c r="AD630" s="180"/>
      <c r="AE630" s="190">
        <v>136</v>
      </c>
      <c r="AF630" s="191">
        <v>4</v>
      </c>
      <c r="AG630" s="191">
        <v>122</v>
      </c>
      <c r="AH630" s="191">
        <v>0</v>
      </c>
      <c r="AI630" s="191">
        <v>6</v>
      </c>
      <c r="AJ630" s="191">
        <v>0</v>
      </c>
      <c r="AK630" s="191">
        <v>0</v>
      </c>
      <c r="AL630" s="191">
        <v>1</v>
      </c>
      <c r="AM630" s="191">
        <v>0</v>
      </c>
      <c r="AN630" s="191">
        <v>2</v>
      </c>
      <c r="AO630" s="191">
        <v>1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70</v>
      </c>
      <c r="D631" s="331">
        <v>3</v>
      </c>
      <c r="E631" s="193">
        <v>61</v>
      </c>
      <c r="F631" s="193">
        <v>0</v>
      </c>
      <c r="G631" s="193">
        <v>4</v>
      </c>
      <c r="H631" s="193">
        <v>0</v>
      </c>
      <c r="I631" s="193">
        <v>0</v>
      </c>
      <c r="J631" s="193">
        <v>0</v>
      </c>
      <c r="K631" s="193">
        <v>1</v>
      </c>
      <c r="L631" s="193">
        <v>0</v>
      </c>
      <c r="M631" s="193">
        <v>1</v>
      </c>
      <c r="N631" s="193">
        <v>0</v>
      </c>
      <c r="O631" s="332">
        <v>0</v>
      </c>
      <c r="P631" s="180"/>
      <c r="Q631" s="190">
        <v>61</v>
      </c>
      <c r="R631" s="331">
        <v>4</v>
      </c>
      <c r="S631" s="193">
        <v>49</v>
      </c>
      <c r="T631" s="193">
        <v>1</v>
      </c>
      <c r="U631" s="193">
        <v>7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131</v>
      </c>
      <c r="AF631" s="191">
        <v>7</v>
      </c>
      <c r="AG631" s="191">
        <v>110</v>
      </c>
      <c r="AH631" s="191">
        <v>1</v>
      </c>
      <c r="AI631" s="191">
        <v>11</v>
      </c>
      <c r="AJ631" s="191">
        <v>0</v>
      </c>
      <c r="AK631" s="191">
        <v>0</v>
      </c>
      <c r="AL631" s="191">
        <v>0</v>
      </c>
      <c r="AM631" s="191">
        <v>1</v>
      </c>
      <c r="AN631" s="191">
        <v>0</v>
      </c>
      <c r="AO631" s="191">
        <v>1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54</v>
      </c>
      <c r="D632" s="331">
        <v>1</v>
      </c>
      <c r="E632" s="193">
        <v>48</v>
      </c>
      <c r="F632" s="193">
        <v>0</v>
      </c>
      <c r="G632" s="193">
        <v>3</v>
      </c>
      <c r="H632" s="193">
        <v>0</v>
      </c>
      <c r="I632" s="193">
        <v>1</v>
      </c>
      <c r="J632" s="193">
        <v>0</v>
      </c>
      <c r="K632" s="193">
        <v>0</v>
      </c>
      <c r="L632" s="193">
        <v>0</v>
      </c>
      <c r="M632" s="193">
        <v>1</v>
      </c>
      <c r="N632" s="193">
        <v>0</v>
      </c>
      <c r="O632" s="332">
        <v>0</v>
      </c>
      <c r="P632" s="180"/>
      <c r="Q632" s="190">
        <v>48</v>
      </c>
      <c r="R632" s="331">
        <v>3</v>
      </c>
      <c r="S632" s="193">
        <v>43</v>
      </c>
      <c r="T632" s="193">
        <v>0</v>
      </c>
      <c r="U632" s="193">
        <v>2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102</v>
      </c>
      <c r="AF632" s="191">
        <v>4</v>
      </c>
      <c r="AG632" s="191">
        <v>91</v>
      </c>
      <c r="AH632" s="191">
        <v>0</v>
      </c>
      <c r="AI632" s="191">
        <v>5</v>
      </c>
      <c r="AJ632" s="191">
        <v>0</v>
      </c>
      <c r="AK632" s="191">
        <v>1</v>
      </c>
      <c r="AL632" s="191">
        <v>0</v>
      </c>
      <c r="AM632" s="191">
        <v>0</v>
      </c>
      <c r="AN632" s="191">
        <v>0</v>
      </c>
      <c r="AO632" s="191">
        <v>1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60</v>
      </c>
      <c r="D633" s="331">
        <v>0</v>
      </c>
      <c r="E633" s="193">
        <v>55</v>
      </c>
      <c r="F633" s="193">
        <v>0</v>
      </c>
      <c r="G633" s="193">
        <v>3</v>
      </c>
      <c r="H633" s="193">
        <v>0</v>
      </c>
      <c r="I633" s="193">
        <v>0</v>
      </c>
      <c r="J633" s="193">
        <v>0</v>
      </c>
      <c r="K633" s="193">
        <v>1</v>
      </c>
      <c r="L633" s="193">
        <v>0</v>
      </c>
      <c r="M633" s="193">
        <v>1</v>
      </c>
      <c r="N633" s="193">
        <v>0</v>
      </c>
      <c r="O633" s="332">
        <v>0</v>
      </c>
      <c r="P633" s="180"/>
      <c r="Q633" s="190">
        <v>59</v>
      </c>
      <c r="R633" s="331">
        <v>3</v>
      </c>
      <c r="S633" s="193">
        <v>49</v>
      </c>
      <c r="T633" s="193">
        <v>1</v>
      </c>
      <c r="U633" s="193">
        <v>2</v>
      </c>
      <c r="V633" s="193">
        <v>0</v>
      </c>
      <c r="W633" s="193">
        <v>0</v>
      </c>
      <c r="X633" s="193">
        <v>0</v>
      </c>
      <c r="Y633" s="193">
        <v>1</v>
      </c>
      <c r="Z633" s="193">
        <v>0</v>
      </c>
      <c r="AA633" s="193">
        <v>2</v>
      </c>
      <c r="AB633" s="193">
        <v>1</v>
      </c>
      <c r="AC633" s="332">
        <v>0</v>
      </c>
      <c r="AD633" s="180"/>
      <c r="AE633" s="190">
        <v>119</v>
      </c>
      <c r="AF633" s="191">
        <v>3</v>
      </c>
      <c r="AG633" s="191">
        <v>104</v>
      </c>
      <c r="AH633" s="191">
        <v>1</v>
      </c>
      <c r="AI633" s="191">
        <v>5</v>
      </c>
      <c r="AJ633" s="191">
        <v>0</v>
      </c>
      <c r="AK633" s="191">
        <v>0</v>
      </c>
      <c r="AL633" s="191">
        <v>0</v>
      </c>
      <c r="AM633" s="191">
        <v>2</v>
      </c>
      <c r="AN633" s="191">
        <v>0</v>
      </c>
      <c r="AO633" s="191">
        <v>3</v>
      </c>
      <c r="AP633" s="191">
        <v>1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58</v>
      </c>
      <c r="D634" s="331">
        <v>0</v>
      </c>
      <c r="E634" s="193">
        <v>55</v>
      </c>
      <c r="F634" s="193">
        <v>0</v>
      </c>
      <c r="G634" s="193">
        <v>3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43</v>
      </c>
      <c r="R634" s="331">
        <v>0</v>
      </c>
      <c r="S634" s="193">
        <v>40</v>
      </c>
      <c r="T634" s="193">
        <v>0</v>
      </c>
      <c r="U634" s="193">
        <v>2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1</v>
      </c>
      <c r="AB634" s="193">
        <v>0</v>
      </c>
      <c r="AC634" s="332">
        <v>0</v>
      </c>
      <c r="AD634" s="180"/>
      <c r="AE634" s="190">
        <v>101</v>
      </c>
      <c r="AF634" s="191">
        <v>0</v>
      </c>
      <c r="AG634" s="191">
        <v>95</v>
      </c>
      <c r="AH634" s="191">
        <v>0</v>
      </c>
      <c r="AI634" s="191">
        <v>5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1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52</v>
      </c>
      <c r="D635" s="331">
        <v>0</v>
      </c>
      <c r="E635" s="193">
        <v>49</v>
      </c>
      <c r="F635" s="193">
        <v>1</v>
      </c>
      <c r="G635" s="193">
        <v>1</v>
      </c>
      <c r="H635" s="193">
        <v>0</v>
      </c>
      <c r="I635" s="193">
        <v>0</v>
      </c>
      <c r="J635" s="193">
        <v>0</v>
      </c>
      <c r="K635" s="193">
        <v>0</v>
      </c>
      <c r="L635" s="193">
        <v>1</v>
      </c>
      <c r="M635" s="193">
        <v>0</v>
      </c>
      <c r="N635" s="193">
        <v>0</v>
      </c>
      <c r="O635" s="332">
        <v>0</v>
      </c>
      <c r="P635" s="180"/>
      <c r="Q635" s="190">
        <v>34</v>
      </c>
      <c r="R635" s="331">
        <v>1</v>
      </c>
      <c r="S635" s="193">
        <v>28</v>
      </c>
      <c r="T635" s="193">
        <v>0</v>
      </c>
      <c r="U635" s="193">
        <v>2</v>
      </c>
      <c r="V635" s="193">
        <v>0</v>
      </c>
      <c r="W635" s="193">
        <v>0</v>
      </c>
      <c r="X635" s="193">
        <v>0</v>
      </c>
      <c r="Y635" s="193">
        <v>0</v>
      </c>
      <c r="Z635" s="193">
        <v>3</v>
      </c>
      <c r="AA635" s="193">
        <v>0</v>
      </c>
      <c r="AB635" s="193">
        <v>0</v>
      </c>
      <c r="AC635" s="332">
        <v>0</v>
      </c>
      <c r="AD635" s="180"/>
      <c r="AE635" s="190">
        <v>86</v>
      </c>
      <c r="AF635" s="191">
        <v>1</v>
      </c>
      <c r="AG635" s="191">
        <v>77</v>
      </c>
      <c r="AH635" s="191">
        <v>1</v>
      </c>
      <c r="AI635" s="191">
        <v>3</v>
      </c>
      <c r="AJ635" s="191">
        <v>0</v>
      </c>
      <c r="AK635" s="191">
        <v>0</v>
      </c>
      <c r="AL635" s="191">
        <v>0</v>
      </c>
      <c r="AM635" s="191">
        <v>0</v>
      </c>
      <c r="AN635" s="191">
        <v>4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61</v>
      </c>
      <c r="D636" s="331">
        <v>1</v>
      </c>
      <c r="E636" s="193">
        <v>57</v>
      </c>
      <c r="F636" s="193">
        <v>0</v>
      </c>
      <c r="G636" s="193">
        <v>3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45</v>
      </c>
      <c r="R636" s="331">
        <v>1</v>
      </c>
      <c r="S636" s="193">
        <v>43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1</v>
      </c>
      <c r="AB636" s="193">
        <v>0</v>
      </c>
      <c r="AC636" s="332">
        <v>0</v>
      </c>
      <c r="AD636" s="180"/>
      <c r="AE636" s="190">
        <v>106</v>
      </c>
      <c r="AF636" s="191">
        <v>2</v>
      </c>
      <c r="AG636" s="191">
        <v>100</v>
      </c>
      <c r="AH636" s="191">
        <v>0</v>
      </c>
      <c r="AI636" s="191">
        <v>3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1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33</v>
      </c>
      <c r="D637" s="331">
        <v>2</v>
      </c>
      <c r="E637" s="193">
        <v>30</v>
      </c>
      <c r="F637" s="193">
        <v>0</v>
      </c>
      <c r="G637" s="193">
        <v>1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39</v>
      </c>
      <c r="R637" s="331">
        <v>1</v>
      </c>
      <c r="S637" s="193">
        <v>30</v>
      </c>
      <c r="T637" s="193">
        <v>1</v>
      </c>
      <c r="U637" s="193">
        <v>2</v>
      </c>
      <c r="V637" s="193">
        <v>1</v>
      </c>
      <c r="W637" s="193">
        <v>0</v>
      </c>
      <c r="X637" s="193">
        <v>0</v>
      </c>
      <c r="Y637" s="193">
        <v>2</v>
      </c>
      <c r="Z637" s="193">
        <v>0</v>
      </c>
      <c r="AA637" s="193">
        <v>2</v>
      </c>
      <c r="AB637" s="193">
        <v>0</v>
      </c>
      <c r="AC637" s="332">
        <v>0</v>
      </c>
      <c r="AD637" s="180"/>
      <c r="AE637" s="190">
        <v>72</v>
      </c>
      <c r="AF637" s="191">
        <v>3</v>
      </c>
      <c r="AG637" s="191">
        <v>60</v>
      </c>
      <c r="AH637" s="191">
        <v>1</v>
      </c>
      <c r="AI637" s="191">
        <v>3</v>
      </c>
      <c r="AJ637" s="191">
        <v>1</v>
      </c>
      <c r="AK637" s="191">
        <v>0</v>
      </c>
      <c r="AL637" s="191">
        <v>0</v>
      </c>
      <c r="AM637" s="191">
        <v>2</v>
      </c>
      <c r="AN637" s="191">
        <v>0</v>
      </c>
      <c r="AO637" s="191">
        <v>2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41</v>
      </c>
      <c r="D638" s="331">
        <v>1</v>
      </c>
      <c r="E638" s="193">
        <v>37</v>
      </c>
      <c r="F638" s="193">
        <v>0</v>
      </c>
      <c r="G638" s="193">
        <v>3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24</v>
      </c>
      <c r="R638" s="331">
        <v>0</v>
      </c>
      <c r="S638" s="193">
        <v>19</v>
      </c>
      <c r="T638" s="193">
        <v>0</v>
      </c>
      <c r="U638" s="193">
        <v>1</v>
      </c>
      <c r="V638" s="193">
        <v>0</v>
      </c>
      <c r="W638" s="193">
        <v>1</v>
      </c>
      <c r="X638" s="193">
        <v>0</v>
      </c>
      <c r="Y638" s="193">
        <v>0</v>
      </c>
      <c r="Z638" s="193">
        <v>0</v>
      </c>
      <c r="AA638" s="193">
        <v>3</v>
      </c>
      <c r="AB638" s="193">
        <v>0</v>
      </c>
      <c r="AC638" s="332">
        <v>0</v>
      </c>
      <c r="AD638" s="180"/>
      <c r="AE638" s="190">
        <v>65</v>
      </c>
      <c r="AF638" s="191">
        <v>1</v>
      </c>
      <c r="AG638" s="191">
        <v>56</v>
      </c>
      <c r="AH638" s="191">
        <v>0</v>
      </c>
      <c r="AI638" s="191">
        <v>4</v>
      </c>
      <c r="AJ638" s="191">
        <v>0</v>
      </c>
      <c r="AK638" s="191">
        <v>1</v>
      </c>
      <c r="AL638" s="191">
        <v>0</v>
      </c>
      <c r="AM638" s="191">
        <v>0</v>
      </c>
      <c r="AN638" s="191">
        <v>0</v>
      </c>
      <c r="AO638" s="191">
        <v>3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34</v>
      </c>
      <c r="D639" s="331">
        <v>1</v>
      </c>
      <c r="E639" s="193">
        <v>32</v>
      </c>
      <c r="F639" s="193">
        <v>0</v>
      </c>
      <c r="G639" s="193">
        <v>1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29</v>
      </c>
      <c r="R639" s="331">
        <v>1</v>
      </c>
      <c r="S639" s="193">
        <v>27</v>
      </c>
      <c r="T639" s="193">
        <v>0</v>
      </c>
      <c r="U639" s="193">
        <v>1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63</v>
      </c>
      <c r="AF639" s="191">
        <v>2</v>
      </c>
      <c r="AG639" s="191">
        <v>59</v>
      </c>
      <c r="AH639" s="191">
        <v>0</v>
      </c>
      <c r="AI639" s="191">
        <v>2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22</v>
      </c>
      <c r="D640" s="331">
        <v>1</v>
      </c>
      <c r="E640" s="193">
        <v>21</v>
      </c>
      <c r="F640" s="193">
        <v>0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30</v>
      </c>
      <c r="R640" s="331">
        <v>0</v>
      </c>
      <c r="S640" s="193">
        <v>26</v>
      </c>
      <c r="T640" s="193">
        <v>0</v>
      </c>
      <c r="U640" s="193">
        <v>1</v>
      </c>
      <c r="V640" s="193">
        <v>0</v>
      </c>
      <c r="W640" s="193">
        <v>0</v>
      </c>
      <c r="X640" s="193">
        <v>0</v>
      </c>
      <c r="Y640" s="193">
        <v>0</v>
      </c>
      <c r="Z640" s="193">
        <v>2</v>
      </c>
      <c r="AA640" s="193">
        <v>1</v>
      </c>
      <c r="AB640" s="193">
        <v>0</v>
      </c>
      <c r="AC640" s="332">
        <v>0</v>
      </c>
      <c r="AD640" s="180"/>
      <c r="AE640" s="190">
        <v>52</v>
      </c>
      <c r="AF640" s="191">
        <v>1</v>
      </c>
      <c r="AG640" s="191">
        <v>47</v>
      </c>
      <c r="AH640" s="191">
        <v>0</v>
      </c>
      <c r="AI640" s="191">
        <v>1</v>
      </c>
      <c r="AJ640" s="191">
        <v>0</v>
      </c>
      <c r="AK640" s="191">
        <v>0</v>
      </c>
      <c r="AL640" s="191">
        <v>0</v>
      </c>
      <c r="AM640" s="191">
        <v>0</v>
      </c>
      <c r="AN640" s="191">
        <v>2</v>
      </c>
      <c r="AO640" s="191">
        <v>1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32</v>
      </c>
      <c r="D641" s="331">
        <v>0</v>
      </c>
      <c r="E641" s="193">
        <v>27</v>
      </c>
      <c r="F641" s="193">
        <v>0</v>
      </c>
      <c r="G641" s="193">
        <v>3</v>
      </c>
      <c r="H641" s="193">
        <v>0</v>
      </c>
      <c r="I641" s="193">
        <v>0</v>
      </c>
      <c r="J641" s="193">
        <v>0</v>
      </c>
      <c r="K641" s="193">
        <v>1</v>
      </c>
      <c r="L641" s="193">
        <v>0</v>
      </c>
      <c r="M641" s="193">
        <v>1</v>
      </c>
      <c r="N641" s="193">
        <v>0</v>
      </c>
      <c r="O641" s="332">
        <v>0</v>
      </c>
      <c r="P641" s="180"/>
      <c r="Q641" s="190">
        <v>25</v>
      </c>
      <c r="R641" s="331">
        <v>0</v>
      </c>
      <c r="S641" s="193">
        <v>23</v>
      </c>
      <c r="T641" s="193">
        <v>0</v>
      </c>
      <c r="U641" s="193">
        <v>1</v>
      </c>
      <c r="V641" s="193">
        <v>0</v>
      </c>
      <c r="W641" s="193">
        <v>0</v>
      </c>
      <c r="X641" s="193">
        <v>0</v>
      </c>
      <c r="Y641" s="193">
        <v>0</v>
      </c>
      <c r="Z641" s="193">
        <v>1</v>
      </c>
      <c r="AA641" s="193">
        <v>0</v>
      </c>
      <c r="AB641" s="193">
        <v>0</v>
      </c>
      <c r="AC641" s="332">
        <v>0</v>
      </c>
      <c r="AD641" s="180"/>
      <c r="AE641" s="190">
        <v>57</v>
      </c>
      <c r="AF641" s="191">
        <v>0</v>
      </c>
      <c r="AG641" s="191">
        <v>50</v>
      </c>
      <c r="AH641" s="191">
        <v>0</v>
      </c>
      <c r="AI641" s="191">
        <v>4</v>
      </c>
      <c r="AJ641" s="191">
        <v>0</v>
      </c>
      <c r="AK641" s="191">
        <v>0</v>
      </c>
      <c r="AL641" s="191">
        <v>0</v>
      </c>
      <c r="AM641" s="191">
        <v>1</v>
      </c>
      <c r="AN641" s="191">
        <v>1</v>
      </c>
      <c r="AO641" s="191">
        <v>1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25</v>
      </c>
      <c r="D642" s="331">
        <v>0</v>
      </c>
      <c r="E642" s="193">
        <v>23</v>
      </c>
      <c r="F642" s="193">
        <v>0</v>
      </c>
      <c r="G642" s="193">
        <v>2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29</v>
      </c>
      <c r="R642" s="331">
        <v>1</v>
      </c>
      <c r="S642" s="193">
        <v>23</v>
      </c>
      <c r="T642" s="193">
        <v>0</v>
      </c>
      <c r="U642" s="193">
        <v>1</v>
      </c>
      <c r="V642" s="193">
        <v>1</v>
      </c>
      <c r="W642" s="193">
        <v>0</v>
      </c>
      <c r="X642" s="193">
        <v>0</v>
      </c>
      <c r="Y642" s="193">
        <v>0</v>
      </c>
      <c r="Z642" s="193">
        <v>1</v>
      </c>
      <c r="AA642" s="193">
        <v>2</v>
      </c>
      <c r="AB642" s="193">
        <v>0</v>
      </c>
      <c r="AC642" s="332">
        <v>0</v>
      </c>
      <c r="AD642" s="180"/>
      <c r="AE642" s="190">
        <v>54</v>
      </c>
      <c r="AF642" s="191">
        <v>1</v>
      </c>
      <c r="AG642" s="191">
        <v>46</v>
      </c>
      <c r="AH642" s="191">
        <v>0</v>
      </c>
      <c r="AI642" s="191">
        <v>3</v>
      </c>
      <c r="AJ642" s="191">
        <v>1</v>
      </c>
      <c r="AK642" s="191">
        <v>0</v>
      </c>
      <c r="AL642" s="191">
        <v>0</v>
      </c>
      <c r="AM642" s="191">
        <v>0</v>
      </c>
      <c r="AN642" s="191">
        <v>1</v>
      </c>
      <c r="AO642" s="191">
        <v>2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24</v>
      </c>
      <c r="D643" s="331">
        <v>0</v>
      </c>
      <c r="E643" s="193">
        <v>22</v>
      </c>
      <c r="F643" s="193">
        <v>0</v>
      </c>
      <c r="G643" s="193">
        <v>2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19</v>
      </c>
      <c r="R643" s="331">
        <v>0</v>
      </c>
      <c r="S643" s="193">
        <v>18</v>
      </c>
      <c r="T643" s="193">
        <v>0</v>
      </c>
      <c r="U643" s="193">
        <v>1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43</v>
      </c>
      <c r="AF643" s="191">
        <v>0</v>
      </c>
      <c r="AG643" s="191">
        <v>40</v>
      </c>
      <c r="AH643" s="191">
        <v>0</v>
      </c>
      <c r="AI643" s="191">
        <v>3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20</v>
      </c>
      <c r="D644" s="331">
        <v>0</v>
      </c>
      <c r="E644" s="193">
        <v>17</v>
      </c>
      <c r="F644" s="193">
        <v>0</v>
      </c>
      <c r="G644" s="193">
        <v>1</v>
      </c>
      <c r="H644" s="193">
        <v>1</v>
      </c>
      <c r="I644" s="193">
        <v>0</v>
      </c>
      <c r="J644" s="193">
        <v>0</v>
      </c>
      <c r="K644" s="193">
        <v>0</v>
      </c>
      <c r="L644" s="193">
        <v>1</v>
      </c>
      <c r="M644" s="193">
        <v>0</v>
      </c>
      <c r="N644" s="193">
        <v>0</v>
      </c>
      <c r="O644" s="332">
        <v>0</v>
      </c>
      <c r="P644" s="180"/>
      <c r="Q644" s="190">
        <v>16</v>
      </c>
      <c r="R644" s="331">
        <v>0</v>
      </c>
      <c r="S644" s="193">
        <v>13</v>
      </c>
      <c r="T644" s="193">
        <v>0</v>
      </c>
      <c r="U644" s="193">
        <v>2</v>
      </c>
      <c r="V644" s="193">
        <v>0</v>
      </c>
      <c r="W644" s="193">
        <v>0</v>
      </c>
      <c r="X644" s="193">
        <v>0</v>
      </c>
      <c r="Y644" s="193">
        <v>0</v>
      </c>
      <c r="Z644" s="193">
        <v>1</v>
      </c>
      <c r="AA644" s="193">
        <v>0</v>
      </c>
      <c r="AB644" s="193">
        <v>0</v>
      </c>
      <c r="AC644" s="332">
        <v>0</v>
      </c>
      <c r="AD644" s="180"/>
      <c r="AE644" s="190">
        <v>36</v>
      </c>
      <c r="AF644" s="191">
        <v>0</v>
      </c>
      <c r="AG644" s="191">
        <v>30</v>
      </c>
      <c r="AH644" s="191">
        <v>0</v>
      </c>
      <c r="AI644" s="191">
        <v>3</v>
      </c>
      <c r="AJ644" s="191">
        <v>1</v>
      </c>
      <c r="AK644" s="191">
        <v>0</v>
      </c>
      <c r="AL644" s="191">
        <v>0</v>
      </c>
      <c r="AM644" s="191">
        <v>0</v>
      </c>
      <c r="AN644" s="191">
        <v>2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25</v>
      </c>
      <c r="D645" s="331">
        <v>1</v>
      </c>
      <c r="E645" s="193">
        <v>21</v>
      </c>
      <c r="F645" s="193">
        <v>1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1</v>
      </c>
      <c r="M645" s="193">
        <v>1</v>
      </c>
      <c r="N645" s="193">
        <v>0</v>
      </c>
      <c r="O645" s="332">
        <v>0</v>
      </c>
      <c r="P645" s="180"/>
      <c r="Q645" s="190">
        <v>21</v>
      </c>
      <c r="R645" s="331">
        <v>0</v>
      </c>
      <c r="S645" s="193">
        <v>21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46</v>
      </c>
      <c r="AF645" s="191">
        <v>1</v>
      </c>
      <c r="AG645" s="191">
        <v>42</v>
      </c>
      <c r="AH645" s="191">
        <v>1</v>
      </c>
      <c r="AI645" s="191">
        <v>0</v>
      </c>
      <c r="AJ645" s="191">
        <v>0</v>
      </c>
      <c r="AK645" s="191">
        <v>0</v>
      </c>
      <c r="AL645" s="191">
        <v>0</v>
      </c>
      <c r="AM645" s="191">
        <v>0</v>
      </c>
      <c r="AN645" s="191">
        <v>1</v>
      </c>
      <c r="AO645" s="191">
        <v>1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21</v>
      </c>
      <c r="D646" s="331">
        <v>0</v>
      </c>
      <c r="E646" s="193">
        <v>19</v>
      </c>
      <c r="F646" s="193">
        <v>0</v>
      </c>
      <c r="G646" s="193">
        <v>2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21</v>
      </c>
      <c r="R646" s="331">
        <v>0</v>
      </c>
      <c r="S646" s="193">
        <v>20</v>
      </c>
      <c r="T646" s="193">
        <v>0</v>
      </c>
      <c r="U646" s="193">
        <v>1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42</v>
      </c>
      <c r="AF646" s="191">
        <v>0</v>
      </c>
      <c r="AG646" s="191">
        <v>39</v>
      </c>
      <c r="AH646" s="191">
        <v>0</v>
      </c>
      <c r="AI646" s="191">
        <v>3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21</v>
      </c>
      <c r="D647" s="331">
        <v>0</v>
      </c>
      <c r="E647" s="193">
        <v>19</v>
      </c>
      <c r="F647" s="193">
        <v>0</v>
      </c>
      <c r="G647" s="193">
        <v>2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7</v>
      </c>
      <c r="R647" s="331">
        <v>1</v>
      </c>
      <c r="S647" s="193">
        <v>5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1</v>
      </c>
      <c r="AA647" s="193">
        <v>0</v>
      </c>
      <c r="AB647" s="193">
        <v>0</v>
      </c>
      <c r="AC647" s="332">
        <v>0</v>
      </c>
      <c r="AD647" s="180"/>
      <c r="AE647" s="190">
        <v>28</v>
      </c>
      <c r="AF647" s="191">
        <v>1</v>
      </c>
      <c r="AG647" s="191">
        <v>24</v>
      </c>
      <c r="AH647" s="191">
        <v>0</v>
      </c>
      <c r="AI647" s="191">
        <v>2</v>
      </c>
      <c r="AJ647" s="191">
        <v>0</v>
      </c>
      <c r="AK647" s="191">
        <v>0</v>
      </c>
      <c r="AL647" s="191">
        <v>0</v>
      </c>
      <c r="AM647" s="191">
        <v>0</v>
      </c>
      <c r="AN647" s="191">
        <v>1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18</v>
      </c>
      <c r="D648" s="331">
        <v>0</v>
      </c>
      <c r="E648" s="193">
        <v>16</v>
      </c>
      <c r="F648" s="193">
        <v>0</v>
      </c>
      <c r="G648" s="193">
        <v>1</v>
      </c>
      <c r="H648" s="193">
        <v>1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17</v>
      </c>
      <c r="R648" s="331">
        <v>1</v>
      </c>
      <c r="S648" s="193">
        <v>14</v>
      </c>
      <c r="T648" s="193">
        <v>0</v>
      </c>
      <c r="U648" s="193">
        <v>1</v>
      </c>
      <c r="V648" s="193">
        <v>0</v>
      </c>
      <c r="W648" s="193">
        <v>0</v>
      </c>
      <c r="X648" s="193">
        <v>0</v>
      </c>
      <c r="Y648" s="193">
        <v>0</v>
      </c>
      <c r="Z648" s="193">
        <v>1</v>
      </c>
      <c r="AA648" s="193">
        <v>0</v>
      </c>
      <c r="AB648" s="193">
        <v>0</v>
      </c>
      <c r="AC648" s="332">
        <v>0</v>
      </c>
      <c r="AD648" s="180"/>
      <c r="AE648" s="190">
        <v>35</v>
      </c>
      <c r="AF648" s="191">
        <v>1</v>
      </c>
      <c r="AG648" s="191">
        <v>30</v>
      </c>
      <c r="AH648" s="191">
        <v>0</v>
      </c>
      <c r="AI648" s="191">
        <v>2</v>
      </c>
      <c r="AJ648" s="191">
        <v>1</v>
      </c>
      <c r="AK648" s="191">
        <v>0</v>
      </c>
      <c r="AL648" s="191">
        <v>0</v>
      </c>
      <c r="AM648" s="191">
        <v>0</v>
      </c>
      <c r="AN648" s="191">
        <v>1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24</v>
      </c>
      <c r="D649" s="331">
        <v>1</v>
      </c>
      <c r="E649" s="193">
        <v>23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13</v>
      </c>
      <c r="R649" s="331">
        <v>0</v>
      </c>
      <c r="S649" s="193">
        <v>12</v>
      </c>
      <c r="T649" s="193">
        <v>0</v>
      </c>
      <c r="U649" s="193">
        <v>1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37</v>
      </c>
      <c r="AF649" s="191">
        <v>1</v>
      </c>
      <c r="AG649" s="191">
        <v>35</v>
      </c>
      <c r="AH649" s="191">
        <v>0</v>
      </c>
      <c r="AI649" s="191">
        <v>1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8</v>
      </c>
      <c r="D650" s="331">
        <v>0</v>
      </c>
      <c r="E650" s="193">
        <v>6</v>
      </c>
      <c r="F650" s="193">
        <v>0</v>
      </c>
      <c r="G650" s="193">
        <v>2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11</v>
      </c>
      <c r="R650" s="331">
        <v>0</v>
      </c>
      <c r="S650" s="193">
        <v>9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2</v>
      </c>
      <c r="AA650" s="193">
        <v>0</v>
      </c>
      <c r="AB650" s="193">
        <v>0</v>
      </c>
      <c r="AC650" s="332">
        <v>0</v>
      </c>
      <c r="AD650" s="180"/>
      <c r="AE650" s="190">
        <v>19</v>
      </c>
      <c r="AF650" s="191">
        <v>0</v>
      </c>
      <c r="AG650" s="191">
        <v>15</v>
      </c>
      <c r="AH650" s="191">
        <v>0</v>
      </c>
      <c r="AI650" s="191">
        <v>2</v>
      </c>
      <c r="AJ650" s="191">
        <v>0</v>
      </c>
      <c r="AK650" s="191">
        <v>0</v>
      </c>
      <c r="AL650" s="191">
        <v>0</v>
      </c>
      <c r="AM650" s="191">
        <v>0</v>
      </c>
      <c r="AN650" s="191">
        <v>2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11</v>
      </c>
      <c r="D651" s="331">
        <v>0</v>
      </c>
      <c r="E651" s="193">
        <v>8</v>
      </c>
      <c r="F651" s="193">
        <v>0</v>
      </c>
      <c r="G651" s="193">
        <v>1</v>
      </c>
      <c r="H651" s="193">
        <v>0</v>
      </c>
      <c r="I651" s="193">
        <v>1</v>
      </c>
      <c r="J651" s="193">
        <v>0</v>
      </c>
      <c r="K651" s="193">
        <v>0</v>
      </c>
      <c r="L651" s="193">
        <v>0</v>
      </c>
      <c r="M651" s="193">
        <v>1</v>
      </c>
      <c r="N651" s="193">
        <v>0</v>
      </c>
      <c r="O651" s="332">
        <v>0</v>
      </c>
      <c r="P651" s="180"/>
      <c r="Q651" s="190">
        <v>8</v>
      </c>
      <c r="R651" s="331">
        <v>0</v>
      </c>
      <c r="S651" s="193">
        <v>8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19</v>
      </c>
      <c r="AF651" s="191">
        <v>0</v>
      </c>
      <c r="AG651" s="191">
        <v>16</v>
      </c>
      <c r="AH651" s="191">
        <v>0</v>
      </c>
      <c r="AI651" s="191">
        <v>1</v>
      </c>
      <c r="AJ651" s="191">
        <v>0</v>
      </c>
      <c r="AK651" s="191">
        <v>1</v>
      </c>
      <c r="AL651" s="191">
        <v>0</v>
      </c>
      <c r="AM651" s="191">
        <v>0</v>
      </c>
      <c r="AN651" s="191">
        <v>0</v>
      </c>
      <c r="AO651" s="191">
        <v>1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15</v>
      </c>
      <c r="D652" s="333">
        <v>2</v>
      </c>
      <c r="E652" s="334">
        <v>12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1</v>
      </c>
      <c r="M652" s="334">
        <v>0</v>
      </c>
      <c r="N652" s="334">
        <v>0</v>
      </c>
      <c r="O652" s="335">
        <v>0</v>
      </c>
      <c r="P652" s="180"/>
      <c r="Q652" s="194">
        <v>4</v>
      </c>
      <c r="R652" s="333">
        <v>0</v>
      </c>
      <c r="S652" s="334">
        <v>3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1</v>
      </c>
      <c r="AA652" s="334">
        <v>0</v>
      </c>
      <c r="AB652" s="334">
        <v>0</v>
      </c>
      <c r="AC652" s="335">
        <v>0</v>
      </c>
      <c r="AD652" s="180"/>
      <c r="AE652" s="194">
        <v>19</v>
      </c>
      <c r="AF652" s="195">
        <v>2</v>
      </c>
      <c r="AG652" s="195">
        <v>15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2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4387</v>
      </c>
      <c r="D653" s="424">
        <v>80</v>
      </c>
      <c r="E653" s="424">
        <v>3759</v>
      </c>
      <c r="F653" s="424">
        <v>18</v>
      </c>
      <c r="G653" s="424">
        <v>357</v>
      </c>
      <c r="H653" s="424">
        <v>33</v>
      </c>
      <c r="I653" s="424">
        <v>17</v>
      </c>
      <c r="J653" s="424">
        <v>3</v>
      </c>
      <c r="K653" s="424">
        <v>19</v>
      </c>
      <c r="L653" s="424">
        <v>40</v>
      </c>
      <c r="M653" s="424">
        <v>56</v>
      </c>
      <c r="N653" s="424">
        <v>5</v>
      </c>
      <c r="O653" s="425">
        <v>0</v>
      </c>
      <c r="P653" s="185"/>
      <c r="Q653" s="426">
        <v>2878</v>
      </c>
      <c r="R653" s="424">
        <v>135</v>
      </c>
      <c r="S653" s="424">
        <v>2317</v>
      </c>
      <c r="T653" s="424">
        <v>19</v>
      </c>
      <c r="U653" s="424">
        <v>272</v>
      </c>
      <c r="V653" s="424">
        <v>40</v>
      </c>
      <c r="W653" s="424">
        <v>14</v>
      </c>
      <c r="X653" s="424">
        <v>3</v>
      </c>
      <c r="Y653" s="424">
        <v>8</v>
      </c>
      <c r="Z653" s="424">
        <v>40</v>
      </c>
      <c r="AA653" s="424">
        <v>27</v>
      </c>
      <c r="AB653" s="424">
        <v>2</v>
      </c>
      <c r="AC653" s="425">
        <v>1</v>
      </c>
      <c r="AD653" s="185"/>
      <c r="AE653" s="426">
        <v>7265</v>
      </c>
      <c r="AF653" s="424">
        <v>215</v>
      </c>
      <c r="AG653" s="424">
        <v>6076</v>
      </c>
      <c r="AH653" s="424">
        <v>37</v>
      </c>
      <c r="AI653" s="424">
        <v>629</v>
      </c>
      <c r="AJ653" s="424">
        <v>73</v>
      </c>
      <c r="AK653" s="424">
        <v>31</v>
      </c>
      <c r="AL653" s="424">
        <v>6</v>
      </c>
      <c r="AM653" s="424">
        <v>27</v>
      </c>
      <c r="AN653" s="424">
        <v>80</v>
      </c>
      <c r="AO653" s="424">
        <v>83</v>
      </c>
      <c r="AP653" s="424">
        <v>7</v>
      </c>
      <c r="AQ653" s="425">
        <v>1</v>
      </c>
      <c r="AR653" s="11"/>
    </row>
    <row r="654" spans="1:44" x14ac:dyDescent="0.25">
      <c r="A654" s="240">
        <v>5</v>
      </c>
      <c r="B654" s="427" t="s">
        <v>36</v>
      </c>
      <c r="C654" s="428">
        <v>4984</v>
      </c>
      <c r="D654" s="429">
        <v>91</v>
      </c>
      <c r="E654" s="429">
        <v>4270</v>
      </c>
      <c r="F654" s="429">
        <v>21</v>
      </c>
      <c r="G654" s="429">
        <v>409</v>
      </c>
      <c r="H654" s="429">
        <v>38</v>
      </c>
      <c r="I654" s="429">
        <v>19</v>
      </c>
      <c r="J654" s="429">
        <v>3</v>
      </c>
      <c r="K654" s="429">
        <v>21</v>
      </c>
      <c r="L654" s="429">
        <v>42</v>
      </c>
      <c r="M654" s="429">
        <v>65</v>
      </c>
      <c r="N654" s="429">
        <v>5</v>
      </c>
      <c r="O654" s="430">
        <v>0</v>
      </c>
      <c r="P654" s="185"/>
      <c r="Q654" s="431">
        <v>3377</v>
      </c>
      <c r="R654" s="429">
        <v>146</v>
      </c>
      <c r="S654" s="429">
        <v>2724</v>
      </c>
      <c r="T654" s="429">
        <v>22</v>
      </c>
      <c r="U654" s="429">
        <v>310</v>
      </c>
      <c r="V654" s="429">
        <v>43</v>
      </c>
      <c r="W654" s="429">
        <v>15</v>
      </c>
      <c r="X654" s="429">
        <v>3</v>
      </c>
      <c r="Y654" s="429">
        <v>11</v>
      </c>
      <c r="Z654" s="429">
        <v>56</v>
      </c>
      <c r="AA654" s="429">
        <v>43</v>
      </c>
      <c r="AB654" s="429">
        <v>3</v>
      </c>
      <c r="AC654" s="430">
        <v>1</v>
      </c>
      <c r="AD654" s="185"/>
      <c r="AE654" s="431">
        <v>8361</v>
      </c>
      <c r="AF654" s="429">
        <v>237</v>
      </c>
      <c r="AG654" s="429">
        <v>6994</v>
      </c>
      <c r="AH654" s="429">
        <v>43</v>
      </c>
      <c r="AI654" s="429">
        <v>719</v>
      </c>
      <c r="AJ654" s="429">
        <v>81</v>
      </c>
      <c r="AK654" s="429">
        <v>34</v>
      </c>
      <c r="AL654" s="429">
        <v>6</v>
      </c>
      <c r="AM654" s="429">
        <v>32</v>
      </c>
      <c r="AN654" s="429">
        <v>98</v>
      </c>
      <c r="AO654" s="429">
        <v>108</v>
      </c>
      <c r="AP654" s="429">
        <v>8</v>
      </c>
      <c r="AQ654" s="430">
        <v>1</v>
      </c>
      <c r="AR654" s="11"/>
    </row>
    <row r="655" spans="1:44" x14ac:dyDescent="0.25">
      <c r="A655" s="240">
        <v>5</v>
      </c>
      <c r="B655" s="432" t="s">
        <v>37</v>
      </c>
      <c r="C655" s="433">
        <v>5127</v>
      </c>
      <c r="D655" s="434">
        <v>95</v>
      </c>
      <c r="E655" s="434">
        <v>4394</v>
      </c>
      <c r="F655" s="434">
        <v>22</v>
      </c>
      <c r="G655" s="434">
        <v>417</v>
      </c>
      <c r="H655" s="434">
        <v>39</v>
      </c>
      <c r="I655" s="434">
        <v>20</v>
      </c>
      <c r="J655" s="434">
        <v>3</v>
      </c>
      <c r="K655" s="434">
        <v>21</v>
      </c>
      <c r="L655" s="434">
        <v>44</v>
      </c>
      <c r="M655" s="434">
        <v>67</v>
      </c>
      <c r="N655" s="434">
        <v>5</v>
      </c>
      <c r="O655" s="435">
        <v>0</v>
      </c>
      <c r="P655" s="185"/>
      <c r="Q655" s="436">
        <v>3479</v>
      </c>
      <c r="R655" s="434">
        <v>148</v>
      </c>
      <c r="S655" s="434">
        <v>2816</v>
      </c>
      <c r="T655" s="434">
        <v>22</v>
      </c>
      <c r="U655" s="434">
        <v>313</v>
      </c>
      <c r="V655" s="434">
        <v>43</v>
      </c>
      <c r="W655" s="434">
        <v>15</v>
      </c>
      <c r="X655" s="434">
        <v>3</v>
      </c>
      <c r="Y655" s="434">
        <v>11</v>
      </c>
      <c r="Z655" s="434">
        <v>61</v>
      </c>
      <c r="AA655" s="434">
        <v>43</v>
      </c>
      <c r="AB655" s="434">
        <v>3</v>
      </c>
      <c r="AC655" s="435">
        <v>1</v>
      </c>
      <c r="AD655" s="185"/>
      <c r="AE655" s="436">
        <v>8606</v>
      </c>
      <c r="AF655" s="434">
        <v>243</v>
      </c>
      <c r="AG655" s="434">
        <v>7210</v>
      </c>
      <c r="AH655" s="434">
        <v>44</v>
      </c>
      <c r="AI655" s="434">
        <v>730</v>
      </c>
      <c r="AJ655" s="434">
        <v>82</v>
      </c>
      <c r="AK655" s="434">
        <v>35</v>
      </c>
      <c r="AL655" s="434">
        <v>6</v>
      </c>
      <c r="AM655" s="434">
        <v>32</v>
      </c>
      <c r="AN655" s="434">
        <v>105</v>
      </c>
      <c r="AO655" s="434">
        <v>110</v>
      </c>
      <c r="AP655" s="434">
        <v>8</v>
      </c>
      <c r="AQ655" s="435">
        <v>1</v>
      </c>
      <c r="AR655" s="11"/>
    </row>
    <row r="656" spans="1:44" x14ac:dyDescent="0.25">
      <c r="A656" s="240">
        <v>5</v>
      </c>
      <c r="B656" s="437" t="s">
        <v>38</v>
      </c>
      <c r="C656" s="438">
        <v>5317</v>
      </c>
      <c r="D656" s="439">
        <v>98</v>
      </c>
      <c r="E656" s="439">
        <v>4486</v>
      </c>
      <c r="F656" s="439">
        <v>22</v>
      </c>
      <c r="G656" s="439">
        <v>457</v>
      </c>
      <c r="H656" s="439">
        <v>48</v>
      </c>
      <c r="I656" s="439">
        <v>20</v>
      </c>
      <c r="J656" s="439">
        <v>4</v>
      </c>
      <c r="K656" s="439">
        <v>27</v>
      </c>
      <c r="L656" s="439">
        <v>68</v>
      </c>
      <c r="M656" s="439">
        <v>82</v>
      </c>
      <c r="N656" s="439">
        <v>5</v>
      </c>
      <c r="O656" s="440">
        <v>0</v>
      </c>
      <c r="P656" s="185"/>
      <c r="Q656" s="441">
        <v>3615</v>
      </c>
      <c r="R656" s="439">
        <v>152</v>
      </c>
      <c r="S656" s="439">
        <v>2881</v>
      </c>
      <c r="T656" s="439">
        <v>22</v>
      </c>
      <c r="U656" s="439">
        <v>334</v>
      </c>
      <c r="V656" s="439">
        <v>47</v>
      </c>
      <c r="W656" s="439">
        <v>16</v>
      </c>
      <c r="X656" s="439">
        <v>3</v>
      </c>
      <c r="Y656" s="439">
        <v>12</v>
      </c>
      <c r="Z656" s="439">
        <v>80</v>
      </c>
      <c r="AA656" s="439">
        <v>64</v>
      </c>
      <c r="AB656" s="439">
        <v>3</v>
      </c>
      <c r="AC656" s="440">
        <v>1</v>
      </c>
      <c r="AD656" s="185"/>
      <c r="AE656" s="441">
        <v>8932</v>
      </c>
      <c r="AF656" s="439">
        <v>250</v>
      </c>
      <c r="AG656" s="439">
        <v>7367</v>
      </c>
      <c r="AH656" s="439">
        <v>44</v>
      </c>
      <c r="AI656" s="439">
        <v>791</v>
      </c>
      <c r="AJ656" s="439">
        <v>95</v>
      </c>
      <c r="AK656" s="439">
        <v>36</v>
      </c>
      <c r="AL656" s="439">
        <v>7</v>
      </c>
      <c r="AM656" s="439">
        <v>39</v>
      </c>
      <c r="AN656" s="439">
        <v>148</v>
      </c>
      <c r="AO656" s="439">
        <v>146</v>
      </c>
      <c r="AP656" s="439">
        <v>8</v>
      </c>
      <c r="AQ656" s="440">
        <v>1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7</v>
      </c>
      <c r="D659" s="329">
        <v>0</v>
      </c>
      <c r="E659" s="187">
        <v>5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1</v>
      </c>
      <c r="M659" s="187">
        <v>1</v>
      </c>
      <c r="N659" s="187">
        <v>0</v>
      </c>
      <c r="O659" s="330">
        <v>0</v>
      </c>
      <c r="P659" s="180"/>
      <c r="Q659" s="186">
        <v>5</v>
      </c>
      <c r="R659" s="329">
        <v>0</v>
      </c>
      <c r="S659" s="187">
        <v>5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12</v>
      </c>
      <c r="AF659" s="187">
        <v>0</v>
      </c>
      <c r="AG659" s="188">
        <v>10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1</v>
      </c>
      <c r="AO659" s="188">
        <v>1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12</v>
      </c>
      <c r="D660" s="331">
        <v>1</v>
      </c>
      <c r="E660" s="193">
        <v>6</v>
      </c>
      <c r="F660" s="193">
        <v>0</v>
      </c>
      <c r="G660" s="193">
        <v>1</v>
      </c>
      <c r="H660" s="193">
        <v>0</v>
      </c>
      <c r="I660" s="193">
        <v>2</v>
      </c>
      <c r="J660" s="193">
        <v>0</v>
      </c>
      <c r="K660" s="193">
        <v>0</v>
      </c>
      <c r="L660" s="193">
        <v>2</v>
      </c>
      <c r="M660" s="193">
        <v>0</v>
      </c>
      <c r="N660" s="193">
        <v>0</v>
      </c>
      <c r="O660" s="332">
        <v>0</v>
      </c>
      <c r="P660" s="180"/>
      <c r="Q660" s="190">
        <v>4</v>
      </c>
      <c r="R660" s="331">
        <v>0</v>
      </c>
      <c r="S660" s="193">
        <v>3</v>
      </c>
      <c r="T660" s="193">
        <v>0</v>
      </c>
      <c r="U660" s="193">
        <v>1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16</v>
      </c>
      <c r="AF660" s="191">
        <v>1</v>
      </c>
      <c r="AG660" s="191">
        <v>9</v>
      </c>
      <c r="AH660" s="191">
        <v>0</v>
      </c>
      <c r="AI660" s="191">
        <v>2</v>
      </c>
      <c r="AJ660" s="191">
        <v>0</v>
      </c>
      <c r="AK660" s="191">
        <v>2</v>
      </c>
      <c r="AL660" s="191">
        <v>0</v>
      </c>
      <c r="AM660" s="191">
        <v>0</v>
      </c>
      <c r="AN660" s="191">
        <v>2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7</v>
      </c>
      <c r="D661" s="331">
        <v>0</v>
      </c>
      <c r="E661" s="193">
        <v>7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5</v>
      </c>
      <c r="R661" s="331">
        <v>0</v>
      </c>
      <c r="S661" s="193">
        <v>5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12</v>
      </c>
      <c r="AF661" s="191">
        <v>0</v>
      </c>
      <c r="AG661" s="191">
        <v>12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7</v>
      </c>
      <c r="D662" s="331">
        <v>0</v>
      </c>
      <c r="E662" s="193">
        <v>6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1</v>
      </c>
      <c r="N662" s="193">
        <v>0</v>
      </c>
      <c r="O662" s="332">
        <v>0</v>
      </c>
      <c r="P662" s="180"/>
      <c r="Q662" s="190">
        <v>6</v>
      </c>
      <c r="R662" s="331">
        <v>1</v>
      </c>
      <c r="S662" s="193">
        <v>3</v>
      </c>
      <c r="T662" s="193">
        <v>0</v>
      </c>
      <c r="U662" s="193">
        <v>1</v>
      </c>
      <c r="V662" s="193">
        <v>1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13</v>
      </c>
      <c r="AF662" s="191">
        <v>1</v>
      </c>
      <c r="AG662" s="191">
        <v>9</v>
      </c>
      <c r="AH662" s="191">
        <v>0</v>
      </c>
      <c r="AI662" s="191">
        <v>1</v>
      </c>
      <c r="AJ662" s="191">
        <v>1</v>
      </c>
      <c r="AK662" s="191">
        <v>0</v>
      </c>
      <c r="AL662" s="191">
        <v>0</v>
      </c>
      <c r="AM662" s="191">
        <v>0</v>
      </c>
      <c r="AN662" s="191">
        <v>0</v>
      </c>
      <c r="AO662" s="191">
        <v>1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12</v>
      </c>
      <c r="D663" s="331">
        <v>0</v>
      </c>
      <c r="E663" s="193">
        <v>8</v>
      </c>
      <c r="F663" s="193">
        <v>0</v>
      </c>
      <c r="G663" s="193">
        <v>0</v>
      </c>
      <c r="H663" s="193">
        <v>0</v>
      </c>
      <c r="I663" s="193">
        <v>1</v>
      </c>
      <c r="J663" s="193">
        <v>0</v>
      </c>
      <c r="K663" s="193">
        <v>1</v>
      </c>
      <c r="L663" s="193">
        <v>1</v>
      </c>
      <c r="M663" s="193">
        <v>1</v>
      </c>
      <c r="N663" s="193">
        <v>0</v>
      </c>
      <c r="O663" s="332">
        <v>0</v>
      </c>
      <c r="P663" s="180"/>
      <c r="Q663" s="190">
        <v>6</v>
      </c>
      <c r="R663" s="331">
        <v>0</v>
      </c>
      <c r="S663" s="193">
        <v>6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18</v>
      </c>
      <c r="AF663" s="191">
        <v>0</v>
      </c>
      <c r="AG663" s="191">
        <v>14</v>
      </c>
      <c r="AH663" s="191">
        <v>0</v>
      </c>
      <c r="AI663" s="191">
        <v>0</v>
      </c>
      <c r="AJ663" s="191">
        <v>0</v>
      </c>
      <c r="AK663" s="191">
        <v>1</v>
      </c>
      <c r="AL663" s="191">
        <v>0</v>
      </c>
      <c r="AM663" s="191">
        <v>1</v>
      </c>
      <c r="AN663" s="191">
        <v>1</v>
      </c>
      <c r="AO663" s="191">
        <v>1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10</v>
      </c>
      <c r="D664" s="331">
        <v>0</v>
      </c>
      <c r="E664" s="193">
        <v>9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1</v>
      </c>
      <c r="N664" s="193">
        <v>0</v>
      </c>
      <c r="O664" s="332">
        <v>0</v>
      </c>
      <c r="P664" s="180"/>
      <c r="Q664" s="190">
        <v>6</v>
      </c>
      <c r="R664" s="331">
        <v>0</v>
      </c>
      <c r="S664" s="193">
        <v>6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16</v>
      </c>
      <c r="AF664" s="191">
        <v>0</v>
      </c>
      <c r="AG664" s="191">
        <v>15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1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11</v>
      </c>
      <c r="D665" s="331">
        <v>0</v>
      </c>
      <c r="E665" s="193">
        <v>6</v>
      </c>
      <c r="F665" s="193">
        <v>0</v>
      </c>
      <c r="G665" s="193">
        <v>1</v>
      </c>
      <c r="H665" s="193">
        <v>0</v>
      </c>
      <c r="I665" s="193">
        <v>0</v>
      </c>
      <c r="J665" s="193">
        <v>0</v>
      </c>
      <c r="K665" s="193">
        <v>2</v>
      </c>
      <c r="L665" s="193">
        <v>0</v>
      </c>
      <c r="M665" s="193">
        <v>2</v>
      </c>
      <c r="N665" s="193">
        <v>0</v>
      </c>
      <c r="O665" s="332">
        <v>0</v>
      </c>
      <c r="P665" s="180"/>
      <c r="Q665" s="190">
        <v>5</v>
      </c>
      <c r="R665" s="331">
        <v>0</v>
      </c>
      <c r="S665" s="193">
        <v>4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1</v>
      </c>
      <c r="AB665" s="193">
        <v>0</v>
      </c>
      <c r="AC665" s="332">
        <v>0</v>
      </c>
      <c r="AD665" s="180"/>
      <c r="AE665" s="190">
        <v>16</v>
      </c>
      <c r="AF665" s="191">
        <v>0</v>
      </c>
      <c r="AG665" s="191">
        <v>10</v>
      </c>
      <c r="AH665" s="191">
        <v>0</v>
      </c>
      <c r="AI665" s="191">
        <v>1</v>
      </c>
      <c r="AJ665" s="191">
        <v>0</v>
      </c>
      <c r="AK665" s="191">
        <v>0</v>
      </c>
      <c r="AL665" s="191">
        <v>0</v>
      </c>
      <c r="AM665" s="191">
        <v>2</v>
      </c>
      <c r="AN665" s="191">
        <v>0</v>
      </c>
      <c r="AO665" s="191">
        <v>3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5</v>
      </c>
      <c r="D666" s="331">
        <v>0</v>
      </c>
      <c r="E666" s="193">
        <v>2</v>
      </c>
      <c r="F666" s="193">
        <v>0</v>
      </c>
      <c r="G666" s="193">
        <v>1</v>
      </c>
      <c r="H666" s="193">
        <v>0</v>
      </c>
      <c r="I666" s="193">
        <v>0</v>
      </c>
      <c r="J666" s="193">
        <v>0</v>
      </c>
      <c r="K666" s="193">
        <v>0</v>
      </c>
      <c r="L666" s="193">
        <v>1</v>
      </c>
      <c r="M666" s="193">
        <v>1</v>
      </c>
      <c r="N666" s="193">
        <v>0</v>
      </c>
      <c r="O666" s="332">
        <v>0</v>
      </c>
      <c r="P666" s="180"/>
      <c r="Q666" s="190">
        <v>4</v>
      </c>
      <c r="R666" s="331">
        <v>0</v>
      </c>
      <c r="S666" s="193">
        <v>3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1</v>
      </c>
      <c r="AB666" s="193">
        <v>0</v>
      </c>
      <c r="AC666" s="332">
        <v>0</v>
      </c>
      <c r="AD666" s="180"/>
      <c r="AE666" s="190">
        <v>9</v>
      </c>
      <c r="AF666" s="191">
        <v>0</v>
      </c>
      <c r="AG666" s="191">
        <v>5</v>
      </c>
      <c r="AH666" s="191">
        <v>0</v>
      </c>
      <c r="AI666" s="191">
        <v>1</v>
      </c>
      <c r="AJ666" s="191">
        <v>0</v>
      </c>
      <c r="AK666" s="191">
        <v>0</v>
      </c>
      <c r="AL666" s="191">
        <v>0</v>
      </c>
      <c r="AM666" s="191">
        <v>0</v>
      </c>
      <c r="AN666" s="191">
        <v>1</v>
      </c>
      <c r="AO666" s="191">
        <v>2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6</v>
      </c>
      <c r="D667" s="331">
        <v>0</v>
      </c>
      <c r="E667" s="193">
        <v>4</v>
      </c>
      <c r="F667" s="193">
        <v>0</v>
      </c>
      <c r="G667" s="193">
        <v>1</v>
      </c>
      <c r="H667" s="193">
        <v>0</v>
      </c>
      <c r="I667" s="193">
        <v>1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1</v>
      </c>
      <c r="R667" s="331">
        <v>0</v>
      </c>
      <c r="S667" s="193">
        <v>1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7</v>
      </c>
      <c r="AF667" s="191">
        <v>0</v>
      </c>
      <c r="AG667" s="191">
        <v>5</v>
      </c>
      <c r="AH667" s="191">
        <v>0</v>
      </c>
      <c r="AI667" s="191">
        <v>1</v>
      </c>
      <c r="AJ667" s="191">
        <v>0</v>
      </c>
      <c r="AK667" s="191">
        <v>1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6</v>
      </c>
      <c r="D668" s="331">
        <v>0</v>
      </c>
      <c r="E668" s="193">
        <v>4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1</v>
      </c>
      <c r="L668" s="193">
        <v>0</v>
      </c>
      <c r="M668" s="193">
        <v>1</v>
      </c>
      <c r="N668" s="193">
        <v>0</v>
      </c>
      <c r="O668" s="332">
        <v>0</v>
      </c>
      <c r="P668" s="180"/>
      <c r="Q668" s="190">
        <v>5</v>
      </c>
      <c r="R668" s="331">
        <v>0</v>
      </c>
      <c r="S668" s="193">
        <v>5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11</v>
      </c>
      <c r="AF668" s="191">
        <v>0</v>
      </c>
      <c r="AG668" s="191">
        <v>9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1</v>
      </c>
      <c r="AN668" s="191">
        <v>0</v>
      </c>
      <c r="AO668" s="191">
        <v>1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5</v>
      </c>
      <c r="D669" s="331">
        <v>0</v>
      </c>
      <c r="E669" s="193">
        <v>3</v>
      </c>
      <c r="F669" s="193">
        <v>0</v>
      </c>
      <c r="G669" s="193">
        <v>1</v>
      </c>
      <c r="H669" s="193">
        <v>0</v>
      </c>
      <c r="I669" s="193">
        <v>0</v>
      </c>
      <c r="J669" s="193">
        <v>0</v>
      </c>
      <c r="K669" s="193">
        <v>0</v>
      </c>
      <c r="L669" s="193">
        <v>1</v>
      </c>
      <c r="M669" s="193">
        <v>0</v>
      </c>
      <c r="N669" s="193">
        <v>0</v>
      </c>
      <c r="O669" s="332">
        <v>0</v>
      </c>
      <c r="P669" s="180"/>
      <c r="Q669" s="190">
        <v>4</v>
      </c>
      <c r="R669" s="331">
        <v>0</v>
      </c>
      <c r="S669" s="193">
        <v>3</v>
      </c>
      <c r="T669" s="193">
        <v>0</v>
      </c>
      <c r="U669" s="193">
        <v>1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9</v>
      </c>
      <c r="AF669" s="191">
        <v>0</v>
      </c>
      <c r="AG669" s="191">
        <v>6</v>
      </c>
      <c r="AH669" s="191">
        <v>0</v>
      </c>
      <c r="AI669" s="191">
        <v>2</v>
      </c>
      <c r="AJ669" s="191">
        <v>0</v>
      </c>
      <c r="AK669" s="191">
        <v>0</v>
      </c>
      <c r="AL669" s="191">
        <v>0</v>
      </c>
      <c r="AM669" s="191">
        <v>0</v>
      </c>
      <c r="AN669" s="191">
        <v>1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7</v>
      </c>
      <c r="D670" s="331">
        <v>0</v>
      </c>
      <c r="E670" s="193">
        <v>4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1</v>
      </c>
      <c r="M670" s="193">
        <v>2</v>
      </c>
      <c r="N670" s="193">
        <v>0</v>
      </c>
      <c r="O670" s="332">
        <v>0</v>
      </c>
      <c r="P670" s="180"/>
      <c r="Q670" s="190">
        <v>3</v>
      </c>
      <c r="R670" s="331">
        <v>0</v>
      </c>
      <c r="S670" s="193">
        <v>3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10</v>
      </c>
      <c r="AF670" s="191">
        <v>0</v>
      </c>
      <c r="AG670" s="191">
        <v>7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1</v>
      </c>
      <c r="AO670" s="191">
        <v>2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4</v>
      </c>
      <c r="D671" s="331">
        <v>0</v>
      </c>
      <c r="E671" s="193">
        <v>2</v>
      </c>
      <c r="F671" s="193">
        <v>0</v>
      </c>
      <c r="G671" s="193">
        <v>1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1</v>
      </c>
      <c r="N671" s="193">
        <v>0</v>
      </c>
      <c r="O671" s="332">
        <v>0</v>
      </c>
      <c r="P671" s="180"/>
      <c r="Q671" s="190">
        <v>1</v>
      </c>
      <c r="R671" s="331">
        <v>0</v>
      </c>
      <c r="S671" s="193">
        <v>1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5</v>
      </c>
      <c r="AF671" s="191">
        <v>0</v>
      </c>
      <c r="AG671" s="191">
        <v>3</v>
      </c>
      <c r="AH671" s="191">
        <v>0</v>
      </c>
      <c r="AI671" s="191">
        <v>1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1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8</v>
      </c>
      <c r="D672" s="331">
        <v>0</v>
      </c>
      <c r="E672" s="193">
        <v>4</v>
      </c>
      <c r="F672" s="193">
        <v>0</v>
      </c>
      <c r="G672" s="193">
        <v>1</v>
      </c>
      <c r="H672" s="193">
        <v>1</v>
      </c>
      <c r="I672" s="193">
        <v>0</v>
      </c>
      <c r="J672" s="193">
        <v>0</v>
      </c>
      <c r="K672" s="193">
        <v>1</v>
      </c>
      <c r="L672" s="193">
        <v>0</v>
      </c>
      <c r="M672" s="193">
        <v>1</v>
      </c>
      <c r="N672" s="193">
        <v>0</v>
      </c>
      <c r="O672" s="332">
        <v>0</v>
      </c>
      <c r="P672" s="180"/>
      <c r="Q672" s="190">
        <v>4</v>
      </c>
      <c r="R672" s="331">
        <v>0</v>
      </c>
      <c r="S672" s="193">
        <v>3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1</v>
      </c>
      <c r="AB672" s="193">
        <v>0</v>
      </c>
      <c r="AC672" s="332">
        <v>0</v>
      </c>
      <c r="AD672" s="180"/>
      <c r="AE672" s="190">
        <v>12</v>
      </c>
      <c r="AF672" s="191">
        <v>0</v>
      </c>
      <c r="AG672" s="191">
        <v>7</v>
      </c>
      <c r="AH672" s="191">
        <v>0</v>
      </c>
      <c r="AI672" s="191">
        <v>1</v>
      </c>
      <c r="AJ672" s="191">
        <v>1</v>
      </c>
      <c r="AK672" s="191">
        <v>0</v>
      </c>
      <c r="AL672" s="191">
        <v>0</v>
      </c>
      <c r="AM672" s="191">
        <v>1</v>
      </c>
      <c r="AN672" s="191">
        <v>0</v>
      </c>
      <c r="AO672" s="191">
        <v>2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6</v>
      </c>
      <c r="D673" s="331">
        <v>0</v>
      </c>
      <c r="E673" s="193">
        <v>6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7</v>
      </c>
      <c r="R673" s="331">
        <v>0</v>
      </c>
      <c r="S673" s="193">
        <v>6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1</v>
      </c>
      <c r="AB673" s="193">
        <v>0</v>
      </c>
      <c r="AC673" s="332">
        <v>0</v>
      </c>
      <c r="AD673" s="180"/>
      <c r="AE673" s="190">
        <v>13</v>
      </c>
      <c r="AF673" s="191">
        <v>0</v>
      </c>
      <c r="AG673" s="191">
        <v>12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1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3</v>
      </c>
      <c r="D674" s="331">
        <v>0</v>
      </c>
      <c r="E674" s="193">
        <v>2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1</v>
      </c>
      <c r="N674" s="193">
        <v>0</v>
      </c>
      <c r="O674" s="332">
        <v>0</v>
      </c>
      <c r="P674" s="180"/>
      <c r="Q674" s="190">
        <v>6</v>
      </c>
      <c r="R674" s="331">
        <v>0</v>
      </c>
      <c r="S674" s="193">
        <v>4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2</v>
      </c>
      <c r="AA674" s="193">
        <v>0</v>
      </c>
      <c r="AB674" s="193">
        <v>0</v>
      </c>
      <c r="AC674" s="332">
        <v>0</v>
      </c>
      <c r="AD674" s="180"/>
      <c r="AE674" s="190">
        <v>9</v>
      </c>
      <c r="AF674" s="191">
        <v>0</v>
      </c>
      <c r="AG674" s="191">
        <v>6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2</v>
      </c>
      <c r="AO674" s="191">
        <v>1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5</v>
      </c>
      <c r="D675" s="331">
        <v>0</v>
      </c>
      <c r="E675" s="193">
        <v>5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12</v>
      </c>
      <c r="R675" s="331">
        <v>0</v>
      </c>
      <c r="S675" s="193">
        <v>7</v>
      </c>
      <c r="T675" s="193">
        <v>0</v>
      </c>
      <c r="U675" s="193">
        <v>0</v>
      </c>
      <c r="V675" s="193">
        <v>0</v>
      </c>
      <c r="W675" s="193">
        <v>2</v>
      </c>
      <c r="X675" s="193">
        <v>0</v>
      </c>
      <c r="Y675" s="193">
        <v>0</v>
      </c>
      <c r="Z675" s="193">
        <v>2</v>
      </c>
      <c r="AA675" s="193">
        <v>1</v>
      </c>
      <c r="AB675" s="193">
        <v>0</v>
      </c>
      <c r="AC675" s="332">
        <v>0</v>
      </c>
      <c r="AD675" s="180"/>
      <c r="AE675" s="190">
        <v>17</v>
      </c>
      <c r="AF675" s="191">
        <v>0</v>
      </c>
      <c r="AG675" s="191">
        <v>12</v>
      </c>
      <c r="AH675" s="191">
        <v>0</v>
      </c>
      <c r="AI675" s="191">
        <v>0</v>
      </c>
      <c r="AJ675" s="191">
        <v>0</v>
      </c>
      <c r="AK675" s="191">
        <v>2</v>
      </c>
      <c r="AL675" s="191">
        <v>0</v>
      </c>
      <c r="AM675" s="191">
        <v>0</v>
      </c>
      <c r="AN675" s="191">
        <v>2</v>
      </c>
      <c r="AO675" s="191">
        <v>1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3</v>
      </c>
      <c r="D676" s="331">
        <v>0</v>
      </c>
      <c r="E676" s="193">
        <v>2</v>
      </c>
      <c r="F676" s="193">
        <v>0</v>
      </c>
      <c r="G676" s="193">
        <v>1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3</v>
      </c>
      <c r="R676" s="331">
        <v>0</v>
      </c>
      <c r="S676" s="193">
        <v>3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6</v>
      </c>
      <c r="AF676" s="191">
        <v>0</v>
      </c>
      <c r="AG676" s="191">
        <v>5</v>
      </c>
      <c r="AH676" s="191">
        <v>0</v>
      </c>
      <c r="AI676" s="191">
        <v>1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7</v>
      </c>
      <c r="D677" s="331">
        <v>0</v>
      </c>
      <c r="E677" s="193">
        <v>4</v>
      </c>
      <c r="F677" s="193">
        <v>0</v>
      </c>
      <c r="G677" s="193">
        <v>2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1</v>
      </c>
      <c r="N677" s="193">
        <v>0</v>
      </c>
      <c r="O677" s="332">
        <v>0</v>
      </c>
      <c r="P677" s="180"/>
      <c r="Q677" s="190">
        <v>7</v>
      </c>
      <c r="R677" s="331">
        <v>0</v>
      </c>
      <c r="S677" s="193">
        <v>4</v>
      </c>
      <c r="T677" s="193">
        <v>0</v>
      </c>
      <c r="U677" s="193">
        <v>1</v>
      </c>
      <c r="V677" s="193">
        <v>0</v>
      </c>
      <c r="W677" s="193">
        <v>0</v>
      </c>
      <c r="X677" s="193">
        <v>0</v>
      </c>
      <c r="Y677" s="193">
        <v>0</v>
      </c>
      <c r="Z677" s="193">
        <v>2</v>
      </c>
      <c r="AA677" s="193">
        <v>0</v>
      </c>
      <c r="AB677" s="193">
        <v>0</v>
      </c>
      <c r="AC677" s="332">
        <v>0</v>
      </c>
      <c r="AD677" s="180"/>
      <c r="AE677" s="190">
        <v>14</v>
      </c>
      <c r="AF677" s="191">
        <v>0</v>
      </c>
      <c r="AG677" s="191">
        <v>8</v>
      </c>
      <c r="AH677" s="191">
        <v>0</v>
      </c>
      <c r="AI677" s="191">
        <v>3</v>
      </c>
      <c r="AJ677" s="191">
        <v>0</v>
      </c>
      <c r="AK677" s="191">
        <v>0</v>
      </c>
      <c r="AL677" s="191">
        <v>0</v>
      </c>
      <c r="AM677" s="191">
        <v>0</v>
      </c>
      <c r="AN677" s="191">
        <v>2</v>
      </c>
      <c r="AO677" s="191">
        <v>1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4</v>
      </c>
      <c r="D678" s="331">
        <v>0</v>
      </c>
      <c r="E678" s="193">
        <v>2</v>
      </c>
      <c r="F678" s="193">
        <v>0</v>
      </c>
      <c r="G678" s="193">
        <v>1</v>
      </c>
      <c r="H678" s="193">
        <v>1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10</v>
      </c>
      <c r="R678" s="331">
        <v>0</v>
      </c>
      <c r="S678" s="193">
        <v>7</v>
      </c>
      <c r="T678" s="193">
        <v>0</v>
      </c>
      <c r="U678" s="193">
        <v>2</v>
      </c>
      <c r="V678" s="193">
        <v>0</v>
      </c>
      <c r="W678" s="193">
        <v>0</v>
      </c>
      <c r="X678" s="193">
        <v>0</v>
      </c>
      <c r="Y678" s="193">
        <v>0</v>
      </c>
      <c r="Z678" s="193">
        <v>1</v>
      </c>
      <c r="AA678" s="193">
        <v>0</v>
      </c>
      <c r="AB678" s="193">
        <v>0</v>
      </c>
      <c r="AC678" s="332">
        <v>0</v>
      </c>
      <c r="AD678" s="180"/>
      <c r="AE678" s="190">
        <v>14</v>
      </c>
      <c r="AF678" s="191">
        <v>0</v>
      </c>
      <c r="AG678" s="191">
        <v>9</v>
      </c>
      <c r="AH678" s="191">
        <v>0</v>
      </c>
      <c r="AI678" s="191">
        <v>3</v>
      </c>
      <c r="AJ678" s="191">
        <v>1</v>
      </c>
      <c r="AK678" s="191">
        <v>0</v>
      </c>
      <c r="AL678" s="191">
        <v>0</v>
      </c>
      <c r="AM678" s="191">
        <v>0</v>
      </c>
      <c r="AN678" s="191">
        <v>1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7</v>
      </c>
      <c r="D679" s="331">
        <v>0</v>
      </c>
      <c r="E679" s="193">
        <v>1</v>
      </c>
      <c r="F679" s="193">
        <v>0</v>
      </c>
      <c r="G679" s="193">
        <v>2</v>
      </c>
      <c r="H679" s="193">
        <v>1</v>
      </c>
      <c r="I679" s="193">
        <v>0</v>
      </c>
      <c r="J679" s="193">
        <v>0</v>
      </c>
      <c r="K679" s="193">
        <v>1</v>
      </c>
      <c r="L679" s="193">
        <v>0</v>
      </c>
      <c r="M679" s="193">
        <v>2</v>
      </c>
      <c r="N679" s="193">
        <v>0</v>
      </c>
      <c r="O679" s="332">
        <v>0</v>
      </c>
      <c r="P679" s="180"/>
      <c r="Q679" s="190">
        <v>4</v>
      </c>
      <c r="R679" s="331">
        <v>0</v>
      </c>
      <c r="S679" s="193">
        <v>1</v>
      </c>
      <c r="T679" s="193">
        <v>1</v>
      </c>
      <c r="U679" s="193">
        <v>2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11</v>
      </c>
      <c r="AF679" s="191">
        <v>0</v>
      </c>
      <c r="AG679" s="191">
        <v>2</v>
      </c>
      <c r="AH679" s="191">
        <v>1</v>
      </c>
      <c r="AI679" s="191">
        <v>4</v>
      </c>
      <c r="AJ679" s="191">
        <v>1</v>
      </c>
      <c r="AK679" s="191">
        <v>0</v>
      </c>
      <c r="AL679" s="191">
        <v>0</v>
      </c>
      <c r="AM679" s="191">
        <v>1</v>
      </c>
      <c r="AN679" s="191">
        <v>0</v>
      </c>
      <c r="AO679" s="191">
        <v>2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11</v>
      </c>
      <c r="D680" s="331">
        <v>0</v>
      </c>
      <c r="E680" s="193">
        <v>8</v>
      </c>
      <c r="F680" s="193">
        <v>0</v>
      </c>
      <c r="G680" s="193">
        <v>1</v>
      </c>
      <c r="H680" s="193">
        <v>1</v>
      </c>
      <c r="I680" s="193">
        <v>0</v>
      </c>
      <c r="J680" s="193">
        <v>0</v>
      </c>
      <c r="K680" s="193">
        <v>0</v>
      </c>
      <c r="L680" s="193">
        <v>1</v>
      </c>
      <c r="M680" s="193">
        <v>0</v>
      </c>
      <c r="N680" s="193">
        <v>0</v>
      </c>
      <c r="O680" s="332">
        <v>0</v>
      </c>
      <c r="P680" s="180"/>
      <c r="Q680" s="190">
        <v>13</v>
      </c>
      <c r="R680" s="331">
        <v>0</v>
      </c>
      <c r="S680" s="193">
        <v>12</v>
      </c>
      <c r="T680" s="193">
        <v>0</v>
      </c>
      <c r="U680" s="193">
        <v>1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24</v>
      </c>
      <c r="AF680" s="191">
        <v>0</v>
      </c>
      <c r="AG680" s="191">
        <v>20</v>
      </c>
      <c r="AH680" s="191">
        <v>0</v>
      </c>
      <c r="AI680" s="191">
        <v>2</v>
      </c>
      <c r="AJ680" s="191">
        <v>1</v>
      </c>
      <c r="AK680" s="191">
        <v>0</v>
      </c>
      <c r="AL680" s="191">
        <v>0</v>
      </c>
      <c r="AM680" s="191">
        <v>0</v>
      </c>
      <c r="AN680" s="191">
        <v>1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9</v>
      </c>
      <c r="D681" s="331">
        <v>0</v>
      </c>
      <c r="E681" s="193">
        <v>5</v>
      </c>
      <c r="F681" s="193">
        <v>0</v>
      </c>
      <c r="G681" s="193">
        <v>0</v>
      </c>
      <c r="H681" s="193">
        <v>2</v>
      </c>
      <c r="I681" s="193">
        <v>0</v>
      </c>
      <c r="J681" s="193">
        <v>0</v>
      </c>
      <c r="K681" s="193">
        <v>0</v>
      </c>
      <c r="L681" s="193">
        <v>1</v>
      </c>
      <c r="M681" s="193">
        <v>1</v>
      </c>
      <c r="N681" s="193">
        <v>0</v>
      </c>
      <c r="O681" s="332">
        <v>0</v>
      </c>
      <c r="P681" s="180"/>
      <c r="Q681" s="190">
        <v>10</v>
      </c>
      <c r="R681" s="331">
        <v>0</v>
      </c>
      <c r="S681" s="193">
        <v>6</v>
      </c>
      <c r="T681" s="193">
        <v>0</v>
      </c>
      <c r="U681" s="193">
        <v>2</v>
      </c>
      <c r="V681" s="193">
        <v>0</v>
      </c>
      <c r="W681" s="193">
        <v>0</v>
      </c>
      <c r="X681" s="193">
        <v>1</v>
      </c>
      <c r="Y681" s="193">
        <v>0</v>
      </c>
      <c r="Z681" s="193">
        <v>0</v>
      </c>
      <c r="AA681" s="193">
        <v>1</v>
      </c>
      <c r="AB681" s="193">
        <v>0</v>
      </c>
      <c r="AC681" s="332">
        <v>0</v>
      </c>
      <c r="AD681" s="180"/>
      <c r="AE681" s="190">
        <v>19</v>
      </c>
      <c r="AF681" s="191">
        <v>0</v>
      </c>
      <c r="AG681" s="191">
        <v>11</v>
      </c>
      <c r="AH681" s="191">
        <v>0</v>
      </c>
      <c r="AI681" s="191">
        <v>2</v>
      </c>
      <c r="AJ681" s="191">
        <v>2</v>
      </c>
      <c r="AK681" s="191">
        <v>0</v>
      </c>
      <c r="AL681" s="191">
        <v>1</v>
      </c>
      <c r="AM681" s="191">
        <v>0</v>
      </c>
      <c r="AN681" s="191">
        <v>1</v>
      </c>
      <c r="AO681" s="191">
        <v>2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13</v>
      </c>
      <c r="D682" s="331">
        <v>0</v>
      </c>
      <c r="E682" s="193">
        <v>10</v>
      </c>
      <c r="F682" s="193">
        <v>0</v>
      </c>
      <c r="G682" s="193">
        <v>2</v>
      </c>
      <c r="H682" s="193">
        <v>0</v>
      </c>
      <c r="I682" s="193">
        <v>1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4</v>
      </c>
      <c r="R682" s="331">
        <v>0</v>
      </c>
      <c r="S682" s="193">
        <v>2</v>
      </c>
      <c r="T682" s="193">
        <v>0</v>
      </c>
      <c r="U682" s="193">
        <v>2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17</v>
      </c>
      <c r="AF682" s="191">
        <v>0</v>
      </c>
      <c r="AG682" s="191">
        <v>12</v>
      </c>
      <c r="AH682" s="191">
        <v>0</v>
      </c>
      <c r="AI682" s="191">
        <v>4</v>
      </c>
      <c r="AJ682" s="191">
        <v>0</v>
      </c>
      <c r="AK682" s="191">
        <v>1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5</v>
      </c>
      <c r="D683" s="331">
        <v>0</v>
      </c>
      <c r="E683" s="193">
        <v>3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1</v>
      </c>
      <c r="M683" s="193">
        <v>1</v>
      </c>
      <c r="N683" s="193">
        <v>0</v>
      </c>
      <c r="O683" s="332">
        <v>0</v>
      </c>
      <c r="P683" s="180"/>
      <c r="Q683" s="190">
        <v>8</v>
      </c>
      <c r="R683" s="331">
        <v>0</v>
      </c>
      <c r="S683" s="193">
        <v>5</v>
      </c>
      <c r="T683" s="193">
        <v>0</v>
      </c>
      <c r="U683" s="193">
        <v>2</v>
      </c>
      <c r="V683" s="193">
        <v>0</v>
      </c>
      <c r="W683" s="193">
        <v>0</v>
      </c>
      <c r="X683" s="193">
        <v>0</v>
      </c>
      <c r="Y683" s="193">
        <v>0</v>
      </c>
      <c r="Z683" s="193">
        <v>1</v>
      </c>
      <c r="AA683" s="193">
        <v>0</v>
      </c>
      <c r="AB683" s="193">
        <v>0</v>
      </c>
      <c r="AC683" s="332">
        <v>0</v>
      </c>
      <c r="AD683" s="180"/>
      <c r="AE683" s="190">
        <v>13</v>
      </c>
      <c r="AF683" s="193">
        <v>0</v>
      </c>
      <c r="AG683" s="191">
        <v>8</v>
      </c>
      <c r="AH683" s="191">
        <v>0</v>
      </c>
      <c r="AI683" s="191">
        <v>2</v>
      </c>
      <c r="AJ683" s="191">
        <v>0</v>
      </c>
      <c r="AK683" s="191">
        <v>0</v>
      </c>
      <c r="AL683" s="191">
        <v>0</v>
      </c>
      <c r="AM683" s="191">
        <v>0</v>
      </c>
      <c r="AN683" s="191">
        <v>2</v>
      </c>
      <c r="AO683" s="191">
        <v>1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15</v>
      </c>
      <c r="D684" s="331">
        <v>0</v>
      </c>
      <c r="E684" s="193">
        <v>11</v>
      </c>
      <c r="F684" s="193">
        <v>0</v>
      </c>
      <c r="G684" s="193">
        <v>1</v>
      </c>
      <c r="H684" s="193">
        <v>1</v>
      </c>
      <c r="I684" s="193">
        <v>0</v>
      </c>
      <c r="J684" s="193">
        <v>0</v>
      </c>
      <c r="K684" s="193">
        <v>0</v>
      </c>
      <c r="L684" s="193">
        <v>0</v>
      </c>
      <c r="M684" s="193">
        <v>2</v>
      </c>
      <c r="N684" s="193">
        <v>0</v>
      </c>
      <c r="O684" s="332">
        <v>0</v>
      </c>
      <c r="P684" s="180"/>
      <c r="Q684" s="190">
        <v>16</v>
      </c>
      <c r="R684" s="331">
        <v>0</v>
      </c>
      <c r="S684" s="193">
        <v>13</v>
      </c>
      <c r="T684" s="193">
        <v>1</v>
      </c>
      <c r="U684" s="193">
        <v>0</v>
      </c>
      <c r="V684" s="193">
        <v>0</v>
      </c>
      <c r="W684" s="193">
        <v>0</v>
      </c>
      <c r="X684" s="193">
        <v>1</v>
      </c>
      <c r="Y684" s="193">
        <v>0</v>
      </c>
      <c r="Z684" s="193">
        <v>0</v>
      </c>
      <c r="AA684" s="193">
        <v>1</v>
      </c>
      <c r="AB684" s="193">
        <v>0</v>
      </c>
      <c r="AC684" s="332">
        <v>0</v>
      </c>
      <c r="AD684" s="180"/>
      <c r="AE684" s="190">
        <v>31</v>
      </c>
      <c r="AF684" s="191">
        <v>0</v>
      </c>
      <c r="AG684" s="191">
        <v>24</v>
      </c>
      <c r="AH684" s="191">
        <v>1</v>
      </c>
      <c r="AI684" s="191">
        <v>1</v>
      </c>
      <c r="AJ684" s="191">
        <v>1</v>
      </c>
      <c r="AK684" s="191">
        <v>0</v>
      </c>
      <c r="AL684" s="191">
        <v>1</v>
      </c>
      <c r="AM684" s="191">
        <v>0</v>
      </c>
      <c r="AN684" s="191">
        <v>0</v>
      </c>
      <c r="AO684" s="191">
        <v>3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14</v>
      </c>
      <c r="D685" s="331">
        <v>0</v>
      </c>
      <c r="E685" s="193">
        <v>13</v>
      </c>
      <c r="F685" s="193">
        <v>0</v>
      </c>
      <c r="G685" s="193">
        <v>0</v>
      </c>
      <c r="H685" s="193">
        <v>1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18</v>
      </c>
      <c r="R685" s="331">
        <v>3</v>
      </c>
      <c r="S685" s="193">
        <v>12</v>
      </c>
      <c r="T685" s="193">
        <v>0</v>
      </c>
      <c r="U685" s="193">
        <v>0</v>
      </c>
      <c r="V685" s="193">
        <v>0</v>
      </c>
      <c r="W685" s="193">
        <v>2</v>
      </c>
      <c r="X685" s="193">
        <v>0</v>
      </c>
      <c r="Y685" s="193">
        <v>0</v>
      </c>
      <c r="Z685" s="193">
        <v>0</v>
      </c>
      <c r="AA685" s="193">
        <v>1</v>
      </c>
      <c r="AB685" s="193">
        <v>0</v>
      </c>
      <c r="AC685" s="332">
        <v>0</v>
      </c>
      <c r="AD685" s="180"/>
      <c r="AE685" s="190">
        <v>32</v>
      </c>
      <c r="AF685" s="191">
        <v>3</v>
      </c>
      <c r="AG685" s="191">
        <v>25</v>
      </c>
      <c r="AH685" s="191">
        <v>0</v>
      </c>
      <c r="AI685" s="191">
        <v>0</v>
      </c>
      <c r="AJ685" s="191">
        <v>1</v>
      </c>
      <c r="AK685" s="191">
        <v>2</v>
      </c>
      <c r="AL685" s="191">
        <v>0</v>
      </c>
      <c r="AM685" s="191">
        <v>0</v>
      </c>
      <c r="AN685" s="191">
        <v>0</v>
      </c>
      <c r="AO685" s="191">
        <v>1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15</v>
      </c>
      <c r="D686" s="331">
        <v>1</v>
      </c>
      <c r="E686" s="193">
        <v>11</v>
      </c>
      <c r="F686" s="193">
        <v>0</v>
      </c>
      <c r="G686" s="193">
        <v>2</v>
      </c>
      <c r="H686" s="193">
        <v>1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18</v>
      </c>
      <c r="R686" s="331">
        <v>1</v>
      </c>
      <c r="S686" s="193">
        <v>14</v>
      </c>
      <c r="T686" s="193">
        <v>0</v>
      </c>
      <c r="U686" s="193">
        <v>2</v>
      </c>
      <c r="V686" s="193">
        <v>0</v>
      </c>
      <c r="W686" s="193">
        <v>0</v>
      </c>
      <c r="X686" s="193">
        <v>0</v>
      </c>
      <c r="Y686" s="193">
        <v>0</v>
      </c>
      <c r="Z686" s="193">
        <v>1</v>
      </c>
      <c r="AA686" s="193">
        <v>0</v>
      </c>
      <c r="AB686" s="193">
        <v>0</v>
      </c>
      <c r="AC686" s="332">
        <v>0</v>
      </c>
      <c r="AD686" s="180"/>
      <c r="AE686" s="190">
        <v>33</v>
      </c>
      <c r="AF686" s="191">
        <v>2</v>
      </c>
      <c r="AG686" s="191">
        <v>25</v>
      </c>
      <c r="AH686" s="191">
        <v>0</v>
      </c>
      <c r="AI686" s="191">
        <v>4</v>
      </c>
      <c r="AJ686" s="191">
        <v>1</v>
      </c>
      <c r="AK686" s="191">
        <v>0</v>
      </c>
      <c r="AL686" s="191">
        <v>0</v>
      </c>
      <c r="AM686" s="191">
        <v>0</v>
      </c>
      <c r="AN686" s="191">
        <v>1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18</v>
      </c>
      <c r="D687" s="331">
        <v>0</v>
      </c>
      <c r="E687" s="193">
        <v>16</v>
      </c>
      <c r="F687" s="193">
        <v>0</v>
      </c>
      <c r="G687" s="193">
        <v>1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1</v>
      </c>
      <c r="N687" s="193">
        <v>0</v>
      </c>
      <c r="O687" s="332">
        <v>0</v>
      </c>
      <c r="P687" s="180"/>
      <c r="Q687" s="190">
        <v>18</v>
      </c>
      <c r="R687" s="331">
        <v>1</v>
      </c>
      <c r="S687" s="193">
        <v>15</v>
      </c>
      <c r="T687" s="193">
        <v>0</v>
      </c>
      <c r="U687" s="193">
        <v>1</v>
      </c>
      <c r="V687" s="193">
        <v>1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36</v>
      </c>
      <c r="AF687" s="191">
        <v>1</v>
      </c>
      <c r="AG687" s="191">
        <v>31</v>
      </c>
      <c r="AH687" s="191">
        <v>0</v>
      </c>
      <c r="AI687" s="191">
        <v>2</v>
      </c>
      <c r="AJ687" s="191">
        <v>1</v>
      </c>
      <c r="AK687" s="191">
        <v>0</v>
      </c>
      <c r="AL687" s="191">
        <v>0</v>
      </c>
      <c r="AM687" s="191">
        <v>0</v>
      </c>
      <c r="AN687" s="191">
        <v>0</v>
      </c>
      <c r="AO687" s="191">
        <v>1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26</v>
      </c>
      <c r="D688" s="331">
        <v>0</v>
      </c>
      <c r="E688" s="193">
        <v>21</v>
      </c>
      <c r="F688" s="193">
        <v>0</v>
      </c>
      <c r="G688" s="193">
        <v>3</v>
      </c>
      <c r="H688" s="193">
        <v>0</v>
      </c>
      <c r="I688" s="193">
        <v>2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24</v>
      </c>
      <c r="R688" s="331">
        <v>1</v>
      </c>
      <c r="S688" s="193">
        <v>20</v>
      </c>
      <c r="T688" s="193">
        <v>0</v>
      </c>
      <c r="U688" s="193">
        <v>2</v>
      </c>
      <c r="V688" s="193">
        <v>0</v>
      </c>
      <c r="W688" s="193">
        <v>1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50</v>
      </c>
      <c r="AF688" s="191">
        <v>1</v>
      </c>
      <c r="AG688" s="191">
        <v>41</v>
      </c>
      <c r="AH688" s="191">
        <v>0</v>
      </c>
      <c r="AI688" s="191">
        <v>5</v>
      </c>
      <c r="AJ688" s="191">
        <v>0</v>
      </c>
      <c r="AK688" s="191">
        <v>3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27</v>
      </c>
      <c r="D689" s="331">
        <v>1</v>
      </c>
      <c r="E689" s="193">
        <v>23</v>
      </c>
      <c r="F689" s="193">
        <v>0</v>
      </c>
      <c r="G689" s="193">
        <v>1</v>
      </c>
      <c r="H689" s="193">
        <v>0</v>
      </c>
      <c r="I689" s="193">
        <v>2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30</v>
      </c>
      <c r="R689" s="331">
        <v>2</v>
      </c>
      <c r="S689" s="193">
        <v>24</v>
      </c>
      <c r="T689" s="193">
        <v>0</v>
      </c>
      <c r="U689" s="193">
        <v>3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1</v>
      </c>
      <c r="AD689" s="180"/>
      <c r="AE689" s="190">
        <v>57</v>
      </c>
      <c r="AF689" s="191">
        <v>3</v>
      </c>
      <c r="AG689" s="191">
        <v>47</v>
      </c>
      <c r="AH689" s="191">
        <v>0</v>
      </c>
      <c r="AI689" s="191">
        <v>4</v>
      </c>
      <c r="AJ689" s="191">
        <v>0</v>
      </c>
      <c r="AK689" s="191">
        <v>2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1</v>
      </c>
      <c r="AR689" s="11"/>
    </row>
    <row r="690" spans="1:44" x14ac:dyDescent="0.25">
      <c r="A690" s="240">
        <v>6</v>
      </c>
      <c r="B690" s="311">
        <v>0.32291700000000001</v>
      </c>
      <c r="C690" s="190">
        <v>28</v>
      </c>
      <c r="D690" s="331">
        <v>0</v>
      </c>
      <c r="E690" s="193">
        <v>22</v>
      </c>
      <c r="F690" s="193">
        <v>0</v>
      </c>
      <c r="G690" s="193">
        <v>3</v>
      </c>
      <c r="H690" s="193">
        <v>1</v>
      </c>
      <c r="I690" s="193">
        <v>0</v>
      </c>
      <c r="J690" s="193">
        <v>0</v>
      </c>
      <c r="K690" s="193">
        <v>1</v>
      </c>
      <c r="L690" s="193">
        <v>0</v>
      </c>
      <c r="M690" s="193">
        <v>1</v>
      </c>
      <c r="N690" s="193">
        <v>0</v>
      </c>
      <c r="O690" s="332">
        <v>0</v>
      </c>
      <c r="P690" s="180"/>
      <c r="Q690" s="190">
        <v>39</v>
      </c>
      <c r="R690" s="331">
        <v>6</v>
      </c>
      <c r="S690" s="193">
        <v>32</v>
      </c>
      <c r="T690" s="193">
        <v>0</v>
      </c>
      <c r="U690" s="193">
        <v>1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67</v>
      </c>
      <c r="AF690" s="191">
        <v>6</v>
      </c>
      <c r="AG690" s="191">
        <v>54</v>
      </c>
      <c r="AH690" s="191">
        <v>0</v>
      </c>
      <c r="AI690" s="191">
        <v>4</v>
      </c>
      <c r="AJ690" s="191">
        <v>1</v>
      </c>
      <c r="AK690" s="191">
        <v>0</v>
      </c>
      <c r="AL690" s="191">
        <v>0</v>
      </c>
      <c r="AM690" s="191">
        <v>1</v>
      </c>
      <c r="AN690" s="191">
        <v>0</v>
      </c>
      <c r="AO690" s="191">
        <v>1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40</v>
      </c>
      <c r="D691" s="331">
        <v>0</v>
      </c>
      <c r="E691" s="193">
        <v>34</v>
      </c>
      <c r="F691" s="193">
        <v>0</v>
      </c>
      <c r="G691" s="193">
        <v>5</v>
      </c>
      <c r="H691" s="193">
        <v>0</v>
      </c>
      <c r="I691" s="193">
        <v>0</v>
      </c>
      <c r="J691" s="193">
        <v>0</v>
      </c>
      <c r="K691" s="193">
        <v>1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36</v>
      </c>
      <c r="R691" s="331">
        <v>1</v>
      </c>
      <c r="S691" s="193">
        <v>28</v>
      </c>
      <c r="T691" s="193">
        <v>0</v>
      </c>
      <c r="U691" s="193">
        <v>4</v>
      </c>
      <c r="V691" s="193">
        <v>0</v>
      </c>
      <c r="W691" s="193">
        <v>0</v>
      </c>
      <c r="X691" s="193">
        <v>0</v>
      </c>
      <c r="Y691" s="193">
        <v>0</v>
      </c>
      <c r="Z691" s="193">
        <v>1</v>
      </c>
      <c r="AA691" s="193">
        <v>2</v>
      </c>
      <c r="AB691" s="193">
        <v>0</v>
      </c>
      <c r="AC691" s="332">
        <v>0</v>
      </c>
      <c r="AD691" s="180"/>
      <c r="AE691" s="190">
        <v>76</v>
      </c>
      <c r="AF691" s="191">
        <v>1</v>
      </c>
      <c r="AG691" s="191">
        <v>62</v>
      </c>
      <c r="AH691" s="191">
        <v>0</v>
      </c>
      <c r="AI691" s="191">
        <v>9</v>
      </c>
      <c r="AJ691" s="191">
        <v>0</v>
      </c>
      <c r="AK691" s="191">
        <v>0</v>
      </c>
      <c r="AL691" s="191">
        <v>0</v>
      </c>
      <c r="AM691" s="191">
        <v>1</v>
      </c>
      <c r="AN691" s="191">
        <v>1</v>
      </c>
      <c r="AO691" s="191">
        <v>2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44</v>
      </c>
      <c r="D692" s="331">
        <v>0</v>
      </c>
      <c r="E692" s="193">
        <v>37</v>
      </c>
      <c r="F692" s="193">
        <v>0</v>
      </c>
      <c r="G692" s="193">
        <v>5</v>
      </c>
      <c r="H692" s="193">
        <v>0</v>
      </c>
      <c r="I692" s="193">
        <v>0</v>
      </c>
      <c r="J692" s="193">
        <v>0</v>
      </c>
      <c r="K692" s="193">
        <v>0</v>
      </c>
      <c r="L692" s="193">
        <v>1</v>
      </c>
      <c r="M692" s="193">
        <v>1</v>
      </c>
      <c r="N692" s="193">
        <v>0</v>
      </c>
      <c r="O692" s="332">
        <v>0</v>
      </c>
      <c r="P692" s="180"/>
      <c r="Q692" s="190">
        <v>39</v>
      </c>
      <c r="R692" s="331">
        <v>1</v>
      </c>
      <c r="S692" s="193">
        <v>34</v>
      </c>
      <c r="T692" s="193">
        <v>0</v>
      </c>
      <c r="U692" s="193">
        <v>3</v>
      </c>
      <c r="V692" s="193">
        <v>1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83</v>
      </c>
      <c r="AF692" s="191">
        <v>1</v>
      </c>
      <c r="AG692" s="191">
        <v>71</v>
      </c>
      <c r="AH692" s="191">
        <v>0</v>
      </c>
      <c r="AI692" s="191">
        <v>8</v>
      </c>
      <c r="AJ692" s="191">
        <v>1</v>
      </c>
      <c r="AK692" s="191">
        <v>0</v>
      </c>
      <c r="AL692" s="191">
        <v>0</v>
      </c>
      <c r="AM692" s="191">
        <v>0</v>
      </c>
      <c r="AN692" s="191">
        <v>1</v>
      </c>
      <c r="AO692" s="191">
        <v>1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47</v>
      </c>
      <c r="D693" s="331">
        <v>0</v>
      </c>
      <c r="E693" s="193">
        <v>39</v>
      </c>
      <c r="F693" s="193">
        <v>1</v>
      </c>
      <c r="G693" s="193">
        <v>4</v>
      </c>
      <c r="H693" s="193">
        <v>1</v>
      </c>
      <c r="I693" s="193">
        <v>0</v>
      </c>
      <c r="J693" s="193">
        <v>0</v>
      </c>
      <c r="K693" s="193">
        <v>0</v>
      </c>
      <c r="L693" s="193">
        <v>0</v>
      </c>
      <c r="M693" s="193">
        <v>2</v>
      </c>
      <c r="N693" s="193">
        <v>0</v>
      </c>
      <c r="O693" s="332">
        <v>0</v>
      </c>
      <c r="P693" s="180"/>
      <c r="Q693" s="190">
        <v>47</v>
      </c>
      <c r="R693" s="331">
        <v>1</v>
      </c>
      <c r="S693" s="193">
        <v>44</v>
      </c>
      <c r="T693" s="193">
        <v>0</v>
      </c>
      <c r="U693" s="193">
        <v>1</v>
      </c>
      <c r="V693" s="193">
        <v>1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94</v>
      </c>
      <c r="AF693" s="191">
        <v>1</v>
      </c>
      <c r="AG693" s="191">
        <v>83</v>
      </c>
      <c r="AH693" s="191">
        <v>1</v>
      </c>
      <c r="AI693" s="191">
        <v>5</v>
      </c>
      <c r="AJ693" s="191">
        <v>2</v>
      </c>
      <c r="AK693" s="191">
        <v>0</v>
      </c>
      <c r="AL693" s="191">
        <v>0</v>
      </c>
      <c r="AM693" s="191">
        <v>0</v>
      </c>
      <c r="AN693" s="191">
        <v>0</v>
      </c>
      <c r="AO693" s="191">
        <v>2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55</v>
      </c>
      <c r="D694" s="331">
        <v>0</v>
      </c>
      <c r="E694" s="193">
        <v>51</v>
      </c>
      <c r="F694" s="193">
        <v>1</v>
      </c>
      <c r="G694" s="193">
        <v>2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1</v>
      </c>
      <c r="O694" s="332">
        <v>0</v>
      </c>
      <c r="P694" s="180"/>
      <c r="Q694" s="190">
        <v>45</v>
      </c>
      <c r="R694" s="331">
        <v>3</v>
      </c>
      <c r="S694" s="193">
        <v>39</v>
      </c>
      <c r="T694" s="193">
        <v>0</v>
      </c>
      <c r="U694" s="193">
        <v>1</v>
      </c>
      <c r="V694" s="193">
        <v>0</v>
      </c>
      <c r="W694" s="193">
        <v>1</v>
      </c>
      <c r="X694" s="193">
        <v>0</v>
      </c>
      <c r="Y694" s="193">
        <v>0</v>
      </c>
      <c r="Z694" s="193">
        <v>1</v>
      </c>
      <c r="AA694" s="193">
        <v>0</v>
      </c>
      <c r="AB694" s="193">
        <v>0</v>
      </c>
      <c r="AC694" s="332">
        <v>0</v>
      </c>
      <c r="AD694" s="180"/>
      <c r="AE694" s="190">
        <v>100</v>
      </c>
      <c r="AF694" s="191">
        <v>3</v>
      </c>
      <c r="AG694" s="191">
        <v>90</v>
      </c>
      <c r="AH694" s="191">
        <v>1</v>
      </c>
      <c r="AI694" s="191">
        <v>3</v>
      </c>
      <c r="AJ694" s="191">
        <v>0</v>
      </c>
      <c r="AK694" s="191">
        <v>1</v>
      </c>
      <c r="AL694" s="191">
        <v>0</v>
      </c>
      <c r="AM694" s="191">
        <v>0</v>
      </c>
      <c r="AN694" s="191">
        <v>1</v>
      </c>
      <c r="AO694" s="191">
        <v>0</v>
      </c>
      <c r="AP694" s="191">
        <v>1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60</v>
      </c>
      <c r="D695" s="331">
        <v>2</v>
      </c>
      <c r="E695" s="193">
        <v>56</v>
      </c>
      <c r="F695" s="193">
        <v>0</v>
      </c>
      <c r="G695" s="193">
        <v>1</v>
      </c>
      <c r="H695" s="193">
        <v>1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45</v>
      </c>
      <c r="R695" s="331">
        <v>2</v>
      </c>
      <c r="S695" s="193">
        <v>41</v>
      </c>
      <c r="T695" s="193">
        <v>0</v>
      </c>
      <c r="U695" s="193">
        <v>2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105</v>
      </c>
      <c r="AF695" s="191">
        <v>4</v>
      </c>
      <c r="AG695" s="191">
        <v>97</v>
      </c>
      <c r="AH695" s="191">
        <v>0</v>
      </c>
      <c r="AI695" s="191">
        <v>3</v>
      </c>
      <c r="AJ695" s="191">
        <v>1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50</v>
      </c>
      <c r="D696" s="331">
        <v>1</v>
      </c>
      <c r="E696" s="193">
        <v>46</v>
      </c>
      <c r="F696" s="193">
        <v>0</v>
      </c>
      <c r="G696" s="193">
        <v>2</v>
      </c>
      <c r="H696" s="193">
        <v>0</v>
      </c>
      <c r="I696" s="193">
        <v>0</v>
      </c>
      <c r="J696" s="193">
        <v>0</v>
      </c>
      <c r="K696" s="193">
        <v>0</v>
      </c>
      <c r="L696" s="193">
        <v>1</v>
      </c>
      <c r="M696" s="193">
        <v>0</v>
      </c>
      <c r="N696" s="193">
        <v>0</v>
      </c>
      <c r="O696" s="332">
        <v>0</v>
      </c>
      <c r="P696" s="180"/>
      <c r="Q696" s="190">
        <v>47</v>
      </c>
      <c r="R696" s="331">
        <v>1</v>
      </c>
      <c r="S696" s="193">
        <v>40</v>
      </c>
      <c r="T696" s="193">
        <v>0</v>
      </c>
      <c r="U696" s="193">
        <v>6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97</v>
      </c>
      <c r="AF696" s="191">
        <v>2</v>
      </c>
      <c r="AG696" s="191">
        <v>86</v>
      </c>
      <c r="AH696" s="191">
        <v>0</v>
      </c>
      <c r="AI696" s="191">
        <v>8</v>
      </c>
      <c r="AJ696" s="191">
        <v>0</v>
      </c>
      <c r="AK696" s="191">
        <v>0</v>
      </c>
      <c r="AL696" s="191">
        <v>0</v>
      </c>
      <c r="AM696" s="191">
        <v>0</v>
      </c>
      <c r="AN696" s="191">
        <v>1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63</v>
      </c>
      <c r="D697" s="331">
        <v>1</v>
      </c>
      <c r="E697" s="193">
        <v>58</v>
      </c>
      <c r="F697" s="193">
        <v>0</v>
      </c>
      <c r="G697" s="193">
        <v>3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1</v>
      </c>
      <c r="N697" s="193">
        <v>0</v>
      </c>
      <c r="O697" s="332">
        <v>0</v>
      </c>
      <c r="P697" s="180"/>
      <c r="Q697" s="190">
        <v>61</v>
      </c>
      <c r="R697" s="331">
        <v>5</v>
      </c>
      <c r="S697" s="193">
        <v>50</v>
      </c>
      <c r="T697" s="193">
        <v>0</v>
      </c>
      <c r="U697" s="193">
        <v>4</v>
      </c>
      <c r="V697" s="193">
        <v>2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124</v>
      </c>
      <c r="AF697" s="191">
        <v>6</v>
      </c>
      <c r="AG697" s="191">
        <v>108</v>
      </c>
      <c r="AH697" s="191">
        <v>0</v>
      </c>
      <c r="AI697" s="191">
        <v>7</v>
      </c>
      <c r="AJ697" s="191">
        <v>2</v>
      </c>
      <c r="AK697" s="191">
        <v>0</v>
      </c>
      <c r="AL697" s="191">
        <v>0</v>
      </c>
      <c r="AM697" s="191">
        <v>0</v>
      </c>
      <c r="AN697" s="191">
        <v>0</v>
      </c>
      <c r="AO697" s="191">
        <v>1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64</v>
      </c>
      <c r="D698" s="331">
        <v>2</v>
      </c>
      <c r="E698" s="193">
        <v>60</v>
      </c>
      <c r="F698" s="193">
        <v>0</v>
      </c>
      <c r="G698" s="193">
        <v>1</v>
      </c>
      <c r="H698" s="193">
        <v>0</v>
      </c>
      <c r="I698" s="193">
        <v>1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46</v>
      </c>
      <c r="R698" s="331">
        <v>3</v>
      </c>
      <c r="S698" s="193">
        <v>39</v>
      </c>
      <c r="T698" s="193">
        <v>0</v>
      </c>
      <c r="U698" s="193">
        <v>3</v>
      </c>
      <c r="V698" s="193">
        <v>1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110</v>
      </c>
      <c r="AF698" s="191">
        <v>5</v>
      </c>
      <c r="AG698" s="191">
        <v>99</v>
      </c>
      <c r="AH698" s="191">
        <v>0</v>
      </c>
      <c r="AI698" s="191">
        <v>4</v>
      </c>
      <c r="AJ698" s="191">
        <v>1</v>
      </c>
      <c r="AK698" s="191">
        <v>1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63</v>
      </c>
      <c r="D699" s="331">
        <v>1</v>
      </c>
      <c r="E699" s="193">
        <v>58</v>
      </c>
      <c r="F699" s="193">
        <v>0</v>
      </c>
      <c r="G699" s="193">
        <v>4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54</v>
      </c>
      <c r="R699" s="331">
        <v>3</v>
      </c>
      <c r="S699" s="193">
        <v>50</v>
      </c>
      <c r="T699" s="193">
        <v>0</v>
      </c>
      <c r="U699" s="193">
        <v>0</v>
      </c>
      <c r="V699" s="193">
        <v>0</v>
      </c>
      <c r="W699" s="193">
        <v>1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117</v>
      </c>
      <c r="AF699" s="191">
        <v>4</v>
      </c>
      <c r="AG699" s="191">
        <v>108</v>
      </c>
      <c r="AH699" s="191">
        <v>0</v>
      </c>
      <c r="AI699" s="191">
        <v>4</v>
      </c>
      <c r="AJ699" s="191">
        <v>0</v>
      </c>
      <c r="AK699" s="191">
        <v>1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59</v>
      </c>
      <c r="D700" s="331">
        <v>2</v>
      </c>
      <c r="E700" s="193">
        <v>54</v>
      </c>
      <c r="F700" s="193">
        <v>0</v>
      </c>
      <c r="G700" s="193">
        <v>2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1</v>
      </c>
      <c r="N700" s="193">
        <v>0</v>
      </c>
      <c r="O700" s="332">
        <v>0</v>
      </c>
      <c r="P700" s="180"/>
      <c r="Q700" s="190">
        <v>58</v>
      </c>
      <c r="R700" s="331">
        <v>4</v>
      </c>
      <c r="S700" s="193">
        <v>47</v>
      </c>
      <c r="T700" s="193">
        <v>1</v>
      </c>
      <c r="U700" s="193">
        <v>3</v>
      </c>
      <c r="V700" s="193">
        <v>0</v>
      </c>
      <c r="W700" s="193">
        <v>1</v>
      </c>
      <c r="X700" s="193">
        <v>0</v>
      </c>
      <c r="Y700" s="193">
        <v>1</v>
      </c>
      <c r="Z700" s="193">
        <v>1</v>
      </c>
      <c r="AA700" s="193">
        <v>0</v>
      </c>
      <c r="AB700" s="193">
        <v>0</v>
      </c>
      <c r="AC700" s="332">
        <v>0</v>
      </c>
      <c r="AD700" s="180"/>
      <c r="AE700" s="190">
        <v>117</v>
      </c>
      <c r="AF700" s="191">
        <v>6</v>
      </c>
      <c r="AG700" s="191">
        <v>101</v>
      </c>
      <c r="AH700" s="191">
        <v>1</v>
      </c>
      <c r="AI700" s="191">
        <v>5</v>
      </c>
      <c r="AJ700" s="191">
        <v>0</v>
      </c>
      <c r="AK700" s="191">
        <v>1</v>
      </c>
      <c r="AL700" s="191">
        <v>0</v>
      </c>
      <c r="AM700" s="191">
        <v>1</v>
      </c>
      <c r="AN700" s="191">
        <v>1</v>
      </c>
      <c r="AO700" s="191">
        <v>1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81</v>
      </c>
      <c r="D701" s="331">
        <v>0</v>
      </c>
      <c r="E701" s="193">
        <v>75</v>
      </c>
      <c r="F701" s="193">
        <v>1</v>
      </c>
      <c r="G701" s="193">
        <v>4</v>
      </c>
      <c r="H701" s="193">
        <v>0</v>
      </c>
      <c r="I701" s="193">
        <v>0</v>
      </c>
      <c r="J701" s="193">
        <v>0</v>
      </c>
      <c r="K701" s="193">
        <v>1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56</v>
      </c>
      <c r="R701" s="331">
        <v>4</v>
      </c>
      <c r="S701" s="193">
        <v>46</v>
      </c>
      <c r="T701" s="193">
        <v>0</v>
      </c>
      <c r="U701" s="193">
        <v>5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1</v>
      </c>
      <c r="AB701" s="193">
        <v>0</v>
      </c>
      <c r="AC701" s="332">
        <v>0</v>
      </c>
      <c r="AD701" s="180"/>
      <c r="AE701" s="190">
        <v>137</v>
      </c>
      <c r="AF701" s="191">
        <v>4</v>
      </c>
      <c r="AG701" s="191">
        <v>121</v>
      </c>
      <c r="AH701" s="191">
        <v>1</v>
      </c>
      <c r="AI701" s="191">
        <v>9</v>
      </c>
      <c r="AJ701" s="191">
        <v>0</v>
      </c>
      <c r="AK701" s="191">
        <v>0</v>
      </c>
      <c r="AL701" s="191">
        <v>0</v>
      </c>
      <c r="AM701" s="191">
        <v>1</v>
      </c>
      <c r="AN701" s="191">
        <v>0</v>
      </c>
      <c r="AO701" s="191">
        <v>1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82</v>
      </c>
      <c r="D702" s="331">
        <v>2</v>
      </c>
      <c r="E702" s="193">
        <v>74</v>
      </c>
      <c r="F702" s="193">
        <v>1</v>
      </c>
      <c r="G702" s="193">
        <v>4</v>
      </c>
      <c r="H702" s="193">
        <v>0</v>
      </c>
      <c r="I702" s="193">
        <v>1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70</v>
      </c>
      <c r="R702" s="331">
        <v>1</v>
      </c>
      <c r="S702" s="193">
        <v>67</v>
      </c>
      <c r="T702" s="193">
        <v>0</v>
      </c>
      <c r="U702" s="193">
        <v>1</v>
      </c>
      <c r="V702" s="193">
        <v>0</v>
      </c>
      <c r="W702" s="193">
        <v>1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152</v>
      </c>
      <c r="AF702" s="191">
        <v>3</v>
      </c>
      <c r="AG702" s="191">
        <v>141</v>
      </c>
      <c r="AH702" s="191">
        <v>1</v>
      </c>
      <c r="AI702" s="191">
        <v>5</v>
      </c>
      <c r="AJ702" s="191">
        <v>0</v>
      </c>
      <c r="AK702" s="191">
        <v>2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67</v>
      </c>
      <c r="D703" s="331">
        <v>3</v>
      </c>
      <c r="E703" s="193">
        <v>58</v>
      </c>
      <c r="F703" s="193">
        <v>0</v>
      </c>
      <c r="G703" s="193">
        <v>5</v>
      </c>
      <c r="H703" s="193">
        <v>0</v>
      </c>
      <c r="I703" s="193">
        <v>0</v>
      </c>
      <c r="J703" s="193">
        <v>0</v>
      </c>
      <c r="K703" s="193">
        <v>0</v>
      </c>
      <c r="L703" s="193">
        <v>1</v>
      </c>
      <c r="M703" s="193">
        <v>0</v>
      </c>
      <c r="N703" s="193">
        <v>0</v>
      </c>
      <c r="O703" s="332">
        <v>0</v>
      </c>
      <c r="P703" s="180"/>
      <c r="Q703" s="190">
        <v>54</v>
      </c>
      <c r="R703" s="331">
        <v>2</v>
      </c>
      <c r="S703" s="193">
        <v>50</v>
      </c>
      <c r="T703" s="193">
        <v>0</v>
      </c>
      <c r="U703" s="193">
        <v>1</v>
      </c>
      <c r="V703" s="193">
        <v>0</v>
      </c>
      <c r="W703" s="193">
        <v>0</v>
      </c>
      <c r="X703" s="193">
        <v>0</v>
      </c>
      <c r="Y703" s="193">
        <v>1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121</v>
      </c>
      <c r="AF703" s="191">
        <v>5</v>
      </c>
      <c r="AG703" s="191">
        <v>108</v>
      </c>
      <c r="AH703" s="191">
        <v>0</v>
      </c>
      <c r="AI703" s="191">
        <v>6</v>
      </c>
      <c r="AJ703" s="191">
        <v>0</v>
      </c>
      <c r="AK703" s="191">
        <v>0</v>
      </c>
      <c r="AL703" s="191">
        <v>0</v>
      </c>
      <c r="AM703" s="191">
        <v>1</v>
      </c>
      <c r="AN703" s="191">
        <v>1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66</v>
      </c>
      <c r="D704" s="331">
        <v>3</v>
      </c>
      <c r="E704" s="193">
        <v>57</v>
      </c>
      <c r="F704" s="193">
        <v>0</v>
      </c>
      <c r="G704" s="193">
        <v>6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64</v>
      </c>
      <c r="R704" s="331">
        <v>4</v>
      </c>
      <c r="S704" s="193">
        <v>52</v>
      </c>
      <c r="T704" s="193">
        <v>1</v>
      </c>
      <c r="U704" s="193">
        <v>6</v>
      </c>
      <c r="V704" s="193">
        <v>0</v>
      </c>
      <c r="W704" s="193">
        <v>1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130</v>
      </c>
      <c r="AF704" s="191">
        <v>7</v>
      </c>
      <c r="AG704" s="191">
        <v>109</v>
      </c>
      <c r="AH704" s="191">
        <v>1</v>
      </c>
      <c r="AI704" s="191">
        <v>12</v>
      </c>
      <c r="AJ704" s="191">
        <v>0</v>
      </c>
      <c r="AK704" s="191">
        <v>1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70</v>
      </c>
      <c r="D705" s="331">
        <v>2</v>
      </c>
      <c r="E705" s="193">
        <v>64</v>
      </c>
      <c r="F705" s="193">
        <v>0</v>
      </c>
      <c r="G705" s="193">
        <v>3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1</v>
      </c>
      <c r="N705" s="193">
        <v>0</v>
      </c>
      <c r="O705" s="332">
        <v>0</v>
      </c>
      <c r="P705" s="180"/>
      <c r="Q705" s="190">
        <v>68</v>
      </c>
      <c r="R705" s="331">
        <v>2</v>
      </c>
      <c r="S705" s="193">
        <v>63</v>
      </c>
      <c r="T705" s="193">
        <v>0</v>
      </c>
      <c r="U705" s="193">
        <v>2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1</v>
      </c>
      <c r="AB705" s="193">
        <v>0</v>
      </c>
      <c r="AC705" s="332">
        <v>0</v>
      </c>
      <c r="AD705" s="180"/>
      <c r="AE705" s="190">
        <v>138</v>
      </c>
      <c r="AF705" s="191">
        <v>4</v>
      </c>
      <c r="AG705" s="191">
        <v>127</v>
      </c>
      <c r="AH705" s="191">
        <v>0</v>
      </c>
      <c r="AI705" s="191">
        <v>5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2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71</v>
      </c>
      <c r="D706" s="331">
        <v>2</v>
      </c>
      <c r="E706" s="193">
        <v>62</v>
      </c>
      <c r="F706" s="193">
        <v>0</v>
      </c>
      <c r="G706" s="193">
        <v>6</v>
      </c>
      <c r="H706" s="193">
        <v>0</v>
      </c>
      <c r="I706" s="193">
        <v>0</v>
      </c>
      <c r="J706" s="193">
        <v>0</v>
      </c>
      <c r="K706" s="193">
        <v>0</v>
      </c>
      <c r="L706" s="193">
        <v>1</v>
      </c>
      <c r="M706" s="193">
        <v>0</v>
      </c>
      <c r="N706" s="193">
        <v>0</v>
      </c>
      <c r="O706" s="332">
        <v>0</v>
      </c>
      <c r="P706" s="134"/>
      <c r="Q706" s="190">
        <v>59</v>
      </c>
      <c r="R706" s="331">
        <v>2</v>
      </c>
      <c r="S706" s="193">
        <v>54</v>
      </c>
      <c r="T706" s="193">
        <v>0</v>
      </c>
      <c r="U706" s="193">
        <v>2</v>
      </c>
      <c r="V706" s="193">
        <v>0</v>
      </c>
      <c r="W706" s="193">
        <v>0</v>
      </c>
      <c r="X706" s="193">
        <v>0</v>
      </c>
      <c r="Y706" s="193">
        <v>1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130</v>
      </c>
      <c r="AF706" s="191">
        <v>4</v>
      </c>
      <c r="AG706" s="191">
        <v>116</v>
      </c>
      <c r="AH706" s="191">
        <v>0</v>
      </c>
      <c r="AI706" s="191">
        <v>8</v>
      </c>
      <c r="AJ706" s="191">
        <v>0</v>
      </c>
      <c r="AK706" s="191">
        <v>0</v>
      </c>
      <c r="AL706" s="191">
        <v>0</v>
      </c>
      <c r="AM706" s="191">
        <v>1</v>
      </c>
      <c r="AN706" s="191">
        <v>1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69</v>
      </c>
      <c r="D707" s="331">
        <v>1</v>
      </c>
      <c r="E707" s="193">
        <v>63</v>
      </c>
      <c r="F707" s="193">
        <v>0</v>
      </c>
      <c r="G707" s="193">
        <v>4</v>
      </c>
      <c r="H707" s="193">
        <v>0</v>
      </c>
      <c r="I707" s="193">
        <v>0</v>
      </c>
      <c r="J707" s="193">
        <v>0</v>
      </c>
      <c r="K707" s="193">
        <v>0</v>
      </c>
      <c r="L707" s="193">
        <v>1</v>
      </c>
      <c r="M707" s="193">
        <v>0</v>
      </c>
      <c r="N707" s="193">
        <v>0</v>
      </c>
      <c r="O707" s="332">
        <v>0</v>
      </c>
      <c r="P707" s="180"/>
      <c r="Q707" s="190">
        <v>69</v>
      </c>
      <c r="R707" s="331">
        <v>0</v>
      </c>
      <c r="S707" s="193">
        <v>64</v>
      </c>
      <c r="T707" s="193">
        <v>1</v>
      </c>
      <c r="U707" s="193">
        <v>3</v>
      </c>
      <c r="V707" s="193">
        <v>1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138</v>
      </c>
      <c r="AF707" s="193">
        <v>1</v>
      </c>
      <c r="AG707" s="191">
        <v>127</v>
      </c>
      <c r="AH707" s="191">
        <v>1</v>
      </c>
      <c r="AI707" s="191">
        <v>7</v>
      </c>
      <c r="AJ707" s="191">
        <v>1</v>
      </c>
      <c r="AK707" s="191">
        <v>0</v>
      </c>
      <c r="AL707" s="191">
        <v>0</v>
      </c>
      <c r="AM707" s="191">
        <v>0</v>
      </c>
      <c r="AN707" s="191">
        <v>1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83</v>
      </c>
      <c r="D708" s="331">
        <v>3</v>
      </c>
      <c r="E708" s="193">
        <v>77</v>
      </c>
      <c r="F708" s="193">
        <v>1</v>
      </c>
      <c r="G708" s="193">
        <v>2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51</v>
      </c>
      <c r="R708" s="331">
        <v>4</v>
      </c>
      <c r="S708" s="193">
        <v>43</v>
      </c>
      <c r="T708" s="193">
        <v>0</v>
      </c>
      <c r="U708" s="193">
        <v>1</v>
      </c>
      <c r="V708" s="193">
        <v>3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134</v>
      </c>
      <c r="AF708" s="191">
        <v>7</v>
      </c>
      <c r="AG708" s="191">
        <v>120</v>
      </c>
      <c r="AH708" s="191">
        <v>1</v>
      </c>
      <c r="AI708" s="191">
        <v>3</v>
      </c>
      <c r="AJ708" s="191">
        <v>3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85</v>
      </c>
      <c r="D709" s="331">
        <v>3</v>
      </c>
      <c r="E709" s="193">
        <v>76</v>
      </c>
      <c r="F709" s="193">
        <v>1</v>
      </c>
      <c r="G709" s="193">
        <v>3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1</v>
      </c>
      <c r="N709" s="193">
        <v>0</v>
      </c>
      <c r="O709" s="332">
        <v>1</v>
      </c>
      <c r="P709" s="180"/>
      <c r="Q709" s="190">
        <v>61</v>
      </c>
      <c r="R709" s="331">
        <v>0</v>
      </c>
      <c r="S709" s="193">
        <v>55</v>
      </c>
      <c r="T709" s="193">
        <v>0</v>
      </c>
      <c r="U709" s="193">
        <v>4</v>
      </c>
      <c r="V709" s="193">
        <v>1</v>
      </c>
      <c r="W709" s="193">
        <v>1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146</v>
      </c>
      <c r="AF709" s="191">
        <v>3</v>
      </c>
      <c r="AG709" s="191">
        <v>131</v>
      </c>
      <c r="AH709" s="191">
        <v>1</v>
      </c>
      <c r="AI709" s="191">
        <v>7</v>
      </c>
      <c r="AJ709" s="191">
        <v>1</v>
      </c>
      <c r="AK709" s="191">
        <v>1</v>
      </c>
      <c r="AL709" s="191">
        <v>0</v>
      </c>
      <c r="AM709" s="191">
        <v>0</v>
      </c>
      <c r="AN709" s="191">
        <v>0</v>
      </c>
      <c r="AO709" s="191">
        <v>1</v>
      </c>
      <c r="AP709" s="191">
        <v>0</v>
      </c>
      <c r="AQ709" s="192">
        <v>1</v>
      </c>
      <c r="AR709" s="11"/>
    </row>
    <row r="710" spans="1:44" x14ac:dyDescent="0.25">
      <c r="A710" s="240">
        <v>6</v>
      </c>
      <c r="B710" s="311">
        <v>0.53125</v>
      </c>
      <c r="C710" s="190">
        <v>97</v>
      </c>
      <c r="D710" s="331">
        <v>1</v>
      </c>
      <c r="E710" s="193">
        <v>91</v>
      </c>
      <c r="F710" s="193">
        <v>0</v>
      </c>
      <c r="G710" s="193">
        <v>4</v>
      </c>
      <c r="H710" s="193">
        <v>0</v>
      </c>
      <c r="I710" s="193">
        <v>0</v>
      </c>
      <c r="J710" s="193">
        <v>0</v>
      </c>
      <c r="K710" s="193">
        <v>0</v>
      </c>
      <c r="L710" s="193">
        <v>1</v>
      </c>
      <c r="M710" s="193">
        <v>0</v>
      </c>
      <c r="N710" s="193">
        <v>0</v>
      </c>
      <c r="O710" s="332">
        <v>0</v>
      </c>
      <c r="P710" s="180"/>
      <c r="Q710" s="190">
        <v>71</v>
      </c>
      <c r="R710" s="331">
        <v>5</v>
      </c>
      <c r="S710" s="193">
        <v>58</v>
      </c>
      <c r="T710" s="193">
        <v>0</v>
      </c>
      <c r="U710" s="193">
        <v>4</v>
      </c>
      <c r="V710" s="193">
        <v>0</v>
      </c>
      <c r="W710" s="193">
        <v>2</v>
      </c>
      <c r="X710" s="193">
        <v>0</v>
      </c>
      <c r="Y710" s="193">
        <v>0</v>
      </c>
      <c r="Z710" s="193">
        <v>2</v>
      </c>
      <c r="AA710" s="193">
        <v>0</v>
      </c>
      <c r="AB710" s="193">
        <v>0</v>
      </c>
      <c r="AC710" s="332">
        <v>0</v>
      </c>
      <c r="AD710" s="180"/>
      <c r="AE710" s="190">
        <v>168</v>
      </c>
      <c r="AF710" s="191">
        <v>6</v>
      </c>
      <c r="AG710" s="191">
        <v>149</v>
      </c>
      <c r="AH710" s="191">
        <v>0</v>
      </c>
      <c r="AI710" s="191">
        <v>8</v>
      </c>
      <c r="AJ710" s="191">
        <v>0</v>
      </c>
      <c r="AK710" s="191">
        <v>2</v>
      </c>
      <c r="AL710" s="191">
        <v>0</v>
      </c>
      <c r="AM710" s="191">
        <v>0</v>
      </c>
      <c r="AN710" s="191">
        <v>3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72</v>
      </c>
      <c r="D711" s="331">
        <v>2</v>
      </c>
      <c r="E711" s="193">
        <v>66</v>
      </c>
      <c r="F711" s="193">
        <v>0</v>
      </c>
      <c r="G711" s="193">
        <v>3</v>
      </c>
      <c r="H711" s="193">
        <v>1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76</v>
      </c>
      <c r="R711" s="331">
        <v>3</v>
      </c>
      <c r="S711" s="193">
        <v>66</v>
      </c>
      <c r="T711" s="193">
        <v>1</v>
      </c>
      <c r="U711" s="193">
        <v>5</v>
      </c>
      <c r="V711" s="193">
        <v>1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148</v>
      </c>
      <c r="AF711" s="191">
        <v>5</v>
      </c>
      <c r="AG711" s="191">
        <v>132</v>
      </c>
      <c r="AH711" s="191">
        <v>1</v>
      </c>
      <c r="AI711" s="191">
        <v>8</v>
      </c>
      <c r="AJ711" s="191">
        <v>2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76</v>
      </c>
      <c r="D712" s="331">
        <v>0</v>
      </c>
      <c r="E712" s="193">
        <v>72</v>
      </c>
      <c r="F712" s="193">
        <v>0</v>
      </c>
      <c r="G712" s="193">
        <v>2</v>
      </c>
      <c r="H712" s="193">
        <v>0</v>
      </c>
      <c r="I712" s="193">
        <v>0</v>
      </c>
      <c r="J712" s="193">
        <v>0</v>
      </c>
      <c r="K712" s="193">
        <v>0</v>
      </c>
      <c r="L712" s="193">
        <v>2</v>
      </c>
      <c r="M712" s="193">
        <v>0</v>
      </c>
      <c r="N712" s="193">
        <v>0</v>
      </c>
      <c r="O712" s="332">
        <v>0</v>
      </c>
      <c r="P712" s="180"/>
      <c r="Q712" s="190">
        <v>64</v>
      </c>
      <c r="R712" s="331">
        <v>2</v>
      </c>
      <c r="S712" s="193">
        <v>59</v>
      </c>
      <c r="T712" s="193">
        <v>0</v>
      </c>
      <c r="U712" s="193">
        <v>2</v>
      </c>
      <c r="V712" s="193">
        <v>1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140</v>
      </c>
      <c r="AF712" s="191">
        <v>2</v>
      </c>
      <c r="AG712" s="191">
        <v>131</v>
      </c>
      <c r="AH712" s="191">
        <v>0</v>
      </c>
      <c r="AI712" s="191">
        <v>4</v>
      </c>
      <c r="AJ712" s="191">
        <v>1</v>
      </c>
      <c r="AK712" s="191">
        <v>0</v>
      </c>
      <c r="AL712" s="191">
        <v>0</v>
      </c>
      <c r="AM712" s="191">
        <v>0</v>
      </c>
      <c r="AN712" s="191">
        <v>2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75</v>
      </c>
      <c r="D713" s="331">
        <v>1</v>
      </c>
      <c r="E713" s="193">
        <v>73</v>
      </c>
      <c r="F713" s="193">
        <v>0</v>
      </c>
      <c r="G713" s="193">
        <v>1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53</v>
      </c>
      <c r="R713" s="331">
        <v>1</v>
      </c>
      <c r="S713" s="193">
        <v>46</v>
      </c>
      <c r="T713" s="193">
        <v>0</v>
      </c>
      <c r="U713" s="193">
        <v>3</v>
      </c>
      <c r="V713" s="193">
        <v>1</v>
      </c>
      <c r="W713" s="193">
        <v>2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128</v>
      </c>
      <c r="AF713" s="191">
        <v>2</v>
      </c>
      <c r="AG713" s="191">
        <v>119</v>
      </c>
      <c r="AH713" s="191">
        <v>0</v>
      </c>
      <c r="AI713" s="191">
        <v>4</v>
      </c>
      <c r="AJ713" s="191">
        <v>1</v>
      </c>
      <c r="AK713" s="191">
        <v>2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92</v>
      </c>
      <c r="D714" s="331">
        <v>2</v>
      </c>
      <c r="E714" s="193">
        <v>87</v>
      </c>
      <c r="F714" s="193">
        <v>0</v>
      </c>
      <c r="G714" s="193">
        <v>2</v>
      </c>
      <c r="H714" s="193">
        <v>0</v>
      </c>
      <c r="I714" s="193">
        <v>0</v>
      </c>
      <c r="J714" s="193">
        <v>0</v>
      </c>
      <c r="K714" s="193">
        <v>0</v>
      </c>
      <c r="L714" s="193">
        <v>1</v>
      </c>
      <c r="M714" s="193">
        <v>0</v>
      </c>
      <c r="N714" s="193">
        <v>0</v>
      </c>
      <c r="O714" s="332">
        <v>0</v>
      </c>
      <c r="P714" s="180"/>
      <c r="Q714" s="190">
        <v>64</v>
      </c>
      <c r="R714" s="331">
        <v>3</v>
      </c>
      <c r="S714" s="193">
        <v>57</v>
      </c>
      <c r="T714" s="193">
        <v>0</v>
      </c>
      <c r="U714" s="193">
        <v>2</v>
      </c>
      <c r="V714" s="193">
        <v>2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156</v>
      </c>
      <c r="AF714" s="191">
        <v>5</v>
      </c>
      <c r="AG714" s="191">
        <v>144</v>
      </c>
      <c r="AH714" s="191">
        <v>0</v>
      </c>
      <c r="AI714" s="191">
        <v>4</v>
      </c>
      <c r="AJ714" s="191">
        <v>2</v>
      </c>
      <c r="AK714" s="191">
        <v>0</v>
      </c>
      <c r="AL714" s="191">
        <v>0</v>
      </c>
      <c r="AM714" s="191">
        <v>0</v>
      </c>
      <c r="AN714" s="191">
        <v>1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99</v>
      </c>
      <c r="D715" s="331">
        <v>0</v>
      </c>
      <c r="E715" s="193">
        <v>97</v>
      </c>
      <c r="F715" s="193">
        <v>0</v>
      </c>
      <c r="G715" s="193">
        <v>2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67</v>
      </c>
      <c r="R715" s="331">
        <v>1</v>
      </c>
      <c r="S715" s="193">
        <v>64</v>
      </c>
      <c r="T715" s="193">
        <v>0</v>
      </c>
      <c r="U715" s="193">
        <v>0</v>
      </c>
      <c r="V715" s="193">
        <v>0</v>
      </c>
      <c r="W715" s="193">
        <v>1</v>
      </c>
      <c r="X715" s="193">
        <v>0</v>
      </c>
      <c r="Y715" s="193">
        <v>0</v>
      </c>
      <c r="Z715" s="193">
        <v>1</v>
      </c>
      <c r="AA715" s="193">
        <v>0</v>
      </c>
      <c r="AB715" s="193">
        <v>0</v>
      </c>
      <c r="AC715" s="332">
        <v>0</v>
      </c>
      <c r="AD715" s="180"/>
      <c r="AE715" s="190">
        <v>166</v>
      </c>
      <c r="AF715" s="191">
        <v>1</v>
      </c>
      <c r="AG715" s="191">
        <v>161</v>
      </c>
      <c r="AH715" s="191">
        <v>0</v>
      </c>
      <c r="AI715" s="191">
        <v>2</v>
      </c>
      <c r="AJ715" s="191">
        <v>0</v>
      </c>
      <c r="AK715" s="191">
        <v>1</v>
      </c>
      <c r="AL715" s="191">
        <v>0</v>
      </c>
      <c r="AM715" s="191">
        <v>0</v>
      </c>
      <c r="AN715" s="191">
        <v>1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89</v>
      </c>
      <c r="D716" s="331">
        <v>2</v>
      </c>
      <c r="E716" s="193">
        <v>83</v>
      </c>
      <c r="F716" s="193">
        <v>1</v>
      </c>
      <c r="G716" s="193">
        <v>1</v>
      </c>
      <c r="H716" s="193">
        <v>0</v>
      </c>
      <c r="I716" s="193">
        <v>0</v>
      </c>
      <c r="J716" s="193">
        <v>0</v>
      </c>
      <c r="K716" s="193">
        <v>0</v>
      </c>
      <c r="L716" s="193">
        <v>1</v>
      </c>
      <c r="M716" s="193">
        <v>0</v>
      </c>
      <c r="N716" s="193">
        <v>1</v>
      </c>
      <c r="O716" s="332">
        <v>0</v>
      </c>
      <c r="P716" s="180"/>
      <c r="Q716" s="190">
        <v>67</v>
      </c>
      <c r="R716" s="331">
        <v>4</v>
      </c>
      <c r="S716" s="193">
        <v>58</v>
      </c>
      <c r="T716" s="193">
        <v>0</v>
      </c>
      <c r="U716" s="193">
        <v>4</v>
      </c>
      <c r="V716" s="193">
        <v>0</v>
      </c>
      <c r="W716" s="193">
        <v>1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156</v>
      </c>
      <c r="AF716" s="191">
        <v>6</v>
      </c>
      <c r="AG716" s="191">
        <v>141</v>
      </c>
      <c r="AH716" s="191">
        <v>1</v>
      </c>
      <c r="AI716" s="191">
        <v>5</v>
      </c>
      <c r="AJ716" s="191">
        <v>0</v>
      </c>
      <c r="AK716" s="191">
        <v>1</v>
      </c>
      <c r="AL716" s="191">
        <v>0</v>
      </c>
      <c r="AM716" s="191">
        <v>0</v>
      </c>
      <c r="AN716" s="191">
        <v>1</v>
      </c>
      <c r="AO716" s="191">
        <v>0</v>
      </c>
      <c r="AP716" s="191">
        <v>1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93</v>
      </c>
      <c r="D717" s="331">
        <v>2</v>
      </c>
      <c r="E717" s="193">
        <v>85</v>
      </c>
      <c r="F717" s="193">
        <v>0</v>
      </c>
      <c r="G717" s="193">
        <v>3</v>
      </c>
      <c r="H717" s="193">
        <v>0</v>
      </c>
      <c r="I717" s="193">
        <v>1</v>
      </c>
      <c r="J717" s="193">
        <v>0</v>
      </c>
      <c r="K717" s="193">
        <v>0</v>
      </c>
      <c r="L717" s="193">
        <v>0</v>
      </c>
      <c r="M717" s="193">
        <v>2</v>
      </c>
      <c r="N717" s="193">
        <v>0</v>
      </c>
      <c r="O717" s="332">
        <v>0</v>
      </c>
      <c r="P717" s="180"/>
      <c r="Q717" s="190">
        <v>60</v>
      </c>
      <c r="R717" s="331">
        <v>3</v>
      </c>
      <c r="S717" s="193">
        <v>51</v>
      </c>
      <c r="T717" s="193">
        <v>0</v>
      </c>
      <c r="U717" s="193">
        <v>5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1</v>
      </c>
      <c r="AB717" s="193">
        <v>0</v>
      </c>
      <c r="AC717" s="332">
        <v>0</v>
      </c>
      <c r="AD717" s="180"/>
      <c r="AE717" s="190">
        <v>153</v>
      </c>
      <c r="AF717" s="191">
        <v>5</v>
      </c>
      <c r="AG717" s="191">
        <v>136</v>
      </c>
      <c r="AH717" s="191">
        <v>0</v>
      </c>
      <c r="AI717" s="191">
        <v>8</v>
      </c>
      <c r="AJ717" s="191">
        <v>0</v>
      </c>
      <c r="AK717" s="191">
        <v>1</v>
      </c>
      <c r="AL717" s="191">
        <v>0</v>
      </c>
      <c r="AM717" s="191">
        <v>0</v>
      </c>
      <c r="AN717" s="191">
        <v>0</v>
      </c>
      <c r="AO717" s="191">
        <v>3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104</v>
      </c>
      <c r="D718" s="331">
        <v>0</v>
      </c>
      <c r="E718" s="193">
        <v>100</v>
      </c>
      <c r="F718" s="193">
        <v>0</v>
      </c>
      <c r="G718" s="193">
        <v>3</v>
      </c>
      <c r="H718" s="193">
        <v>0</v>
      </c>
      <c r="I718" s="193">
        <v>0</v>
      </c>
      <c r="J718" s="193">
        <v>0</v>
      </c>
      <c r="K718" s="193">
        <v>0</v>
      </c>
      <c r="L718" s="193">
        <v>1</v>
      </c>
      <c r="M718" s="193">
        <v>0</v>
      </c>
      <c r="N718" s="193">
        <v>0</v>
      </c>
      <c r="O718" s="332">
        <v>0</v>
      </c>
      <c r="P718" s="180"/>
      <c r="Q718" s="190">
        <v>58</v>
      </c>
      <c r="R718" s="331">
        <v>0</v>
      </c>
      <c r="S718" s="193">
        <v>53</v>
      </c>
      <c r="T718" s="193">
        <v>1</v>
      </c>
      <c r="U718" s="193">
        <v>2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1</v>
      </c>
      <c r="AB718" s="193">
        <v>1</v>
      </c>
      <c r="AC718" s="332">
        <v>0</v>
      </c>
      <c r="AD718" s="180"/>
      <c r="AE718" s="190">
        <v>162</v>
      </c>
      <c r="AF718" s="191">
        <v>0</v>
      </c>
      <c r="AG718" s="191">
        <v>153</v>
      </c>
      <c r="AH718" s="191">
        <v>1</v>
      </c>
      <c r="AI718" s="191">
        <v>5</v>
      </c>
      <c r="AJ718" s="191">
        <v>0</v>
      </c>
      <c r="AK718" s="191">
        <v>0</v>
      </c>
      <c r="AL718" s="191">
        <v>0</v>
      </c>
      <c r="AM718" s="191">
        <v>0</v>
      </c>
      <c r="AN718" s="191">
        <v>1</v>
      </c>
      <c r="AO718" s="191">
        <v>1</v>
      </c>
      <c r="AP718" s="191">
        <v>1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85</v>
      </c>
      <c r="D719" s="331">
        <v>1</v>
      </c>
      <c r="E719" s="193">
        <v>78</v>
      </c>
      <c r="F719" s="193">
        <v>0</v>
      </c>
      <c r="G719" s="193">
        <v>5</v>
      </c>
      <c r="H719" s="193">
        <v>1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44</v>
      </c>
      <c r="R719" s="331">
        <v>0</v>
      </c>
      <c r="S719" s="193">
        <v>40</v>
      </c>
      <c r="T719" s="193">
        <v>1</v>
      </c>
      <c r="U719" s="193">
        <v>1</v>
      </c>
      <c r="V719" s="193">
        <v>0</v>
      </c>
      <c r="W719" s="193">
        <v>0</v>
      </c>
      <c r="X719" s="193">
        <v>0</v>
      </c>
      <c r="Y719" s="193">
        <v>0</v>
      </c>
      <c r="Z719" s="193">
        <v>1</v>
      </c>
      <c r="AA719" s="193">
        <v>1</v>
      </c>
      <c r="AB719" s="193">
        <v>0</v>
      </c>
      <c r="AC719" s="332">
        <v>0</v>
      </c>
      <c r="AD719" s="180"/>
      <c r="AE719" s="190">
        <v>129</v>
      </c>
      <c r="AF719" s="191">
        <v>1</v>
      </c>
      <c r="AG719" s="191">
        <v>118</v>
      </c>
      <c r="AH719" s="191">
        <v>1</v>
      </c>
      <c r="AI719" s="191">
        <v>6</v>
      </c>
      <c r="AJ719" s="191">
        <v>1</v>
      </c>
      <c r="AK719" s="191">
        <v>0</v>
      </c>
      <c r="AL719" s="191">
        <v>0</v>
      </c>
      <c r="AM719" s="191">
        <v>0</v>
      </c>
      <c r="AN719" s="191">
        <v>1</v>
      </c>
      <c r="AO719" s="191">
        <v>1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79</v>
      </c>
      <c r="D720" s="331">
        <v>3</v>
      </c>
      <c r="E720" s="193">
        <v>73</v>
      </c>
      <c r="F720" s="193">
        <v>0</v>
      </c>
      <c r="G720" s="193">
        <v>2</v>
      </c>
      <c r="H720" s="193">
        <v>0</v>
      </c>
      <c r="I720" s="193">
        <v>0</v>
      </c>
      <c r="J720" s="193">
        <v>0</v>
      </c>
      <c r="K720" s="193">
        <v>0</v>
      </c>
      <c r="L720" s="193">
        <v>1</v>
      </c>
      <c r="M720" s="193">
        <v>0</v>
      </c>
      <c r="N720" s="193">
        <v>0</v>
      </c>
      <c r="O720" s="332">
        <v>0</v>
      </c>
      <c r="P720" s="180"/>
      <c r="Q720" s="190">
        <v>59</v>
      </c>
      <c r="R720" s="331">
        <v>4</v>
      </c>
      <c r="S720" s="193">
        <v>51</v>
      </c>
      <c r="T720" s="193">
        <v>0</v>
      </c>
      <c r="U720" s="193">
        <v>2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1</v>
      </c>
      <c r="AB720" s="193">
        <v>0</v>
      </c>
      <c r="AC720" s="332">
        <v>1</v>
      </c>
      <c r="AD720" s="180"/>
      <c r="AE720" s="190">
        <v>138</v>
      </c>
      <c r="AF720" s="191">
        <v>7</v>
      </c>
      <c r="AG720" s="191">
        <v>124</v>
      </c>
      <c r="AH720" s="191">
        <v>0</v>
      </c>
      <c r="AI720" s="191">
        <v>4</v>
      </c>
      <c r="AJ720" s="191">
        <v>0</v>
      </c>
      <c r="AK720" s="191">
        <v>0</v>
      </c>
      <c r="AL720" s="191">
        <v>0</v>
      </c>
      <c r="AM720" s="191">
        <v>0</v>
      </c>
      <c r="AN720" s="191">
        <v>1</v>
      </c>
      <c r="AO720" s="191">
        <v>1</v>
      </c>
      <c r="AP720" s="191">
        <v>0</v>
      </c>
      <c r="AQ720" s="192">
        <v>1</v>
      </c>
      <c r="AR720" s="11"/>
    </row>
    <row r="721" spans="1:44" x14ac:dyDescent="0.25">
      <c r="A721" s="240">
        <v>6</v>
      </c>
      <c r="B721" s="311">
        <v>0.64583299999999999</v>
      </c>
      <c r="C721" s="190">
        <v>94</v>
      </c>
      <c r="D721" s="331">
        <v>0</v>
      </c>
      <c r="E721" s="193">
        <v>89</v>
      </c>
      <c r="F721" s="193">
        <v>0</v>
      </c>
      <c r="G721" s="193">
        <v>5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49</v>
      </c>
      <c r="R721" s="331">
        <v>4</v>
      </c>
      <c r="S721" s="193">
        <v>42</v>
      </c>
      <c r="T721" s="193">
        <v>0</v>
      </c>
      <c r="U721" s="193">
        <v>2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1</v>
      </c>
      <c r="AB721" s="193">
        <v>0</v>
      </c>
      <c r="AC721" s="332">
        <v>0</v>
      </c>
      <c r="AD721" s="180"/>
      <c r="AE721" s="190">
        <v>143</v>
      </c>
      <c r="AF721" s="191">
        <v>4</v>
      </c>
      <c r="AG721" s="191">
        <v>131</v>
      </c>
      <c r="AH721" s="191">
        <v>0</v>
      </c>
      <c r="AI721" s="191">
        <v>7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1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94</v>
      </c>
      <c r="D722" s="331">
        <v>2</v>
      </c>
      <c r="E722" s="193">
        <v>85</v>
      </c>
      <c r="F722" s="193">
        <v>1</v>
      </c>
      <c r="G722" s="193">
        <v>3</v>
      </c>
      <c r="H722" s="193">
        <v>0</v>
      </c>
      <c r="I722" s="193">
        <v>0</v>
      </c>
      <c r="J722" s="193">
        <v>0</v>
      </c>
      <c r="K722" s="193">
        <v>0</v>
      </c>
      <c r="L722" s="193">
        <v>2</v>
      </c>
      <c r="M722" s="193">
        <v>1</v>
      </c>
      <c r="N722" s="193">
        <v>0</v>
      </c>
      <c r="O722" s="332">
        <v>0</v>
      </c>
      <c r="P722" s="180"/>
      <c r="Q722" s="190">
        <v>53</v>
      </c>
      <c r="R722" s="331">
        <v>3</v>
      </c>
      <c r="S722" s="193">
        <v>44</v>
      </c>
      <c r="T722" s="193">
        <v>0</v>
      </c>
      <c r="U722" s="193">
        <v>5</v>
      </c>
      <c r="V722" s="193">
        <v>1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147</v>
      </c>
      <c r="AF722" s="191">
        <v>5</v>
      </c>
      <c r="AG722" s="191">
        <v>129</v>
      </c>
      <c r="AH722" s="191">
        <v>1</v>
      </c>
      <c r="AI722" s="191">
        <v>8</v>
      </c>
      <c r="AJ722" s="191">
        <v>1</v>
      </c>
      <c r="AK722" s="191">
        <v>0</v>
      </c>
      <c r="AL722" s="191">
        <v>0</v>
      </c>
      <c r="AM722" s="191">
        <v>0</v>
      </c>
      <c r="AN722" s="191">
        <v>2</v>
      </c>
      <c r="AO722" s="191">
        <v>1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78</v>
      </c>
      <c r="D723" s="331">
        <v>0</v>
      </c>
      <c r="E723" s="193">
        <v>75</v>
      </c>
      <c r="F723" s="193">
        <v>1</v>
      </c>
      <c r="G723" s="193">
        <v>2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54</v>
      </c>
      <c r="R723" s="331">
        <v>2</v>
      </c>
      <c r="S723" s="193">
        <v>49</v>
      </c>
      <c r="T723" s="193">
        <v>1</v>
      </c>
      <c r="U723" s="193">
        <v>1</v>
      </c>
      <c r="V723" s="193">
        <v>1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132</v>
      </c>
      <c r="AF723" s="191">
        <v>2</v>
      </c>
      <c r="AG723" s="191">
        <v>124</v>
      </c>
      <c r="AH723" s="191">
        <v>2</v>
      </c>
      <c r="AI723" s="191">
        <v>3</v>
      </c>
      <c r="AJ723" s="191">
        <v>1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76</v>
      </c>
      <c r="D724" s="331">
        <v>3</v>
      </c>
      <c r="E724" s="193">
        <v>70</v>
      </c>
      <c r="F724" s="193">
        <v>1</v>
      </c>
      <c r="G724" s="193">
        <v>1</v>
      </c>
      <c r="H724" s="193">
        <v>0</v>
      </c>
      <c r="I724" s="193">
        <v>1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53</v>
      </c>
      <c r="R724" s="331">
        <v>1</v>
      </c>
      <c r="S724" s="193">
        <v>48</v>
      </c>
      <c r="T724" s="193">
        <v>0</v>
      </c>
      <c r="U724" s="193">
        <v>2</v>
      </c>
      <c r="V724" s="193">
        <v>0</v>
      </c>
      <c r="W724" s="193">
        <v>0</v>
      </c>
      <c r="X724" s="193">
        <v>0</v>
      </c>
      <c r="Y724" s="193">
        <v>0</v>
      </c>
      <c r="Z724" s="193">
        <v>2</v>
      </c>
      <c r="AA724" s="193">
        <v>0</v>
      </c>
      <c r="AB724" s="193">
        <v>0</v>
      </c>
      <c r="AC724" s="332">
        <v>0</v>
      </c>
      <c r="AD724" s="180"/>
      <c r="AE724" s="190">
        <v>129</v>
      </c>
      <c r="AF724" s="191">
        <v>4</v>
      </c>
      <c r="AG724" s="191">
        <v>118</v>
      </c>
      <c r="AH724" s="191">
        <v>1</v>
      </c>
      <c r="AI724" s="191">
        <v>3</v>
      </c>
      <c r="AJ724" s="191">
        <v>0</v>
      </c>
      <c r="AK724" s="191">
        <v>1</v>
      </c>
      <c r="AL724" s="191">
        <v>0</v>
      </c>
      <c r="AM724" s="191">
        <v>0</v>
      </c>
      <c r="AN724" s="191">
        <v>2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72</v>
      </c>
      <c r="D725" s="331">
        <v>0</v>
      </c>
      <c r="E725" s="193">
        <v>68</v>
      </c>
      <c r="F725" s="193">
        <v>0</v>
      </c>
      <c r="G725" s="193">
        <v>3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1</v>
      </c>
      <c r="N725" s="193">
        <v>0</v>
      </c>
      <c r="O725" s="332">
        <v>0</v>
      </c>
      <c r="P725" s="180"/>
      <c r="Q725" s="190">
        <v>54</v>
      </c>
      <c r="R725" s="331">
        <v>4</v>
      </c>
      <c r="S725" s="193">
        <v>47</v>
      </c>
      <c r="T725" s="193">
        <v>0</v>
      </c>
      <c r="U725" s="193">
        <v>3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126</v>
      </c>
      <c r="AF725" s="191">
        <v>4</v>
      </c>
      <c r="AG725" s="191">
        <v>115</v>
      </c>
      <c r="AH725" s="191">
        <v>0</v>
      </c>
      <c r="AI725" s="191">
        <v>6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1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93</v>
      </c>
      <c r="D726" s="331">
        <v>4</v>
      </c>
      <c r="E726" s="193">
        <v>82</v>
      </c>
      <c r="F726" s="193">
        <v>0</v>
      </c>
      <c r="G726" s="193">
        <v>4</v>
      </c>
      <c r="H726" s="193">
        <v>1</v>
      </c>
      <c r="I726" s="193">
        <v>0</v>
      </c>
      <c r="J726" s="193">
        <v>0</v>
      </c>
      <c r="K726" s="193">
        <v>1</v>
      </c>
      <c r="L726" s="193">
        <v>0</v>
      </c>
      <c r="M726" s="193">
        <v>1</v>
      </c>
      <c r="N726" s="193">
        <v>0</v>
      </c>
      <c r="O726" s="332">
        <v>0</v>
      </c>
      <c r="P726" s="180"/>
      <c r="Q726" s="190">
        <v>52</v>
      </c>
      <c r="R726" s="331">
        <v>4</v>
      </c>
      <c r="S726" s="193">
        <v>43</v>
      </c>
      <c r="T726" s="193">
        <v>2</v>
      </c>
      <c r="U726" s="193">
        <v>2</v>
      </c>
      <c r="V726" s="193">
        <v>1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145</v>
      </c>
      <c r="AF726" s="191">
        <v>8</v>
      </c>
      <c r="AG726" s="191">
        <v>125</v>
      </c>
      <c r="AH726" s="191">
        <v>2</v>
      </c>
      <c r="AI726" s="191">
        <v>6</v>
      </c>
      <c r="AJ726" s="191">
        <v>2</v>
      </c>
      <c r="AK726" s="191">
        <v>0</v>
      </c>
      <c r="AL726" s="191">
        <v>0</v>
      </c>
      <c r="AM726" s="191">
        <v>1</v>
      </c>
      <c r="AN726" s="191">
        <v>0</v>
      </c>
      <c r="AO726" s="191">
        <v>1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123</v>
      </c>
      <c r="D727" s="331">
        <v>1</v>
      </c>
      <c r="E727" s="193">
        <v>119</v>
      </c>
      <c r="F727" s="193">
        <v>0</v>
      </c>
      <c r="G727" s="193">
        <v>3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59</v>
      </c>
      <c r="R727" s="331">
        <v>1</v>
      </c>
      <c r="S727" s="193">
        <v>57</v>
      </c>
      <c r="T727" s="193">
        <v>1</v>
      </c>
      <c r="U727" s="193">
        <v>0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182</v>
      </c>
      <c r="AF727" s="191">
        <v>2</v>
      </c>
      <c r="AG727" s="191">
        <v>176</v>
      </c>
      <c r="AH727" s="191">
        <v>1</v>
      </c>
      <c r="AI727" s="191">
        <v>3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76</v>
      </c>
      <c r="D728" s="331">
        <v>0</v>
      </c>
      <c r="E728" s="193">
        <v>72</v>
      </c>
      <c r="F728" s="193">
        <v>0</v>
      </c>
      <c r="G728" s="193">
        <v>4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65</v>
      </c>
      <c r="R728" s="331">
        <v>0</v>
      </c>
      <c r="S728" s="193">
        <v>59</v>
      </c>
      <c r="T728" s="193">
        <v>0</v>
      </c>
      <c r="U728" s="193">
        <v>5</v>
      </c>
      <c r="V728" s="193">
        <v>0</v>
      </c>
      <c r="W728" s="193">
        <v>0</v>
      </c>
      <c r="X728" s="193">
        <v>0</v>
      </c>
      <c r="Y728" s="193">
        <v>0</v>
      </c>
      <c r="Z728" s="193">
        <v>1</v>
      </c>
      <c r="AA728" s="193">
        <v>0</v>
      </c>
      <c r="AB728" s="193">
        <v>0</v>
      </c>
      <c r="AC728" s="332">
        <v>0</v>
      </c>
      <c r="AD728" s="180"/>
      <c r="AE728" s="190">
        <v>141</v>
      </c>
      <c r="AF728" s="191">
        <v>0</v>
      </c>
      <c r="AG728" s="191">
        <v>131</v>
      </c>
      <c r="AH728" s="191">
        <v>0</v>
      </c>
      <c r="AI728" s="191">
        <v>9</v>
      </c>
      <c r="AJ728" s="191">
        <v>0</v>
      </c>
      <c r="AK728" s="191">
        <v>0</v>
      </c>
      <c r="AL728" s="191">
        <v>0</v>
      </c>
      <c r="AM728" s="191">
        <v>0</v>
      </c>
      <c r="AN728" s="191">
        <v>1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76</v>
      </c>
      <c r="D729" s="331">
        <v>1</v>
      </c>
      <c r="E729" s="193">
        <v>67</v>
      </c>
      <c r="F729" s="193">
        <v>0</v>
      </c>
      <c r="G729" s="193">
        <v>7</v>
      </c>
      <c r="H729" s="193">
        <v>0</v>
      </c>
      <c r="I729" s="193">
        <v>1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44</v>
      </c>
      <c r="R729" s="331">
        <v>0</v>
      </c>
      <c r="S729" s="193">
        <v>42</v>
      </c>
      <c r="T729" s="193">
        <v>0</v>
      </c>
      <c r="U729" s="193">
        <v>1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1</v>
      </c>
      <c r="AB729" s="193">
        <v>0</v>
      </c>
      <c r="AC729" s="332">
        <v>0</v>
      </c>
      <c r="AD729" s="180"/>
      <c r="AE729" s="190">
        <v>120</v>
      </c>
      <c r="AF729" s="191">
        <v>1</v>
      </c>
      <c r="AG729" s="191">
        <v>109</v>
      </c>
      <c r="AH729" s="191">
        <v>0</v>
      </c>
      <c r="AI729" s="191">
        <v>8</v>
      </c>
      <c r="AJ729" s="191">
        <v>0</v>
      </c>
      <c r="AK729" s="191">
        <v>1</v>
      </c>
      <c r="AL729" s="191">
        <v>0</v>
      </c>
      <c r="AM729" s="191">
        <v>0</v>
      </c>
      <c r="AN729" s="191">
        <v>0</v>
      </c>
      <c r="AO729" s="191">
        <v>1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87</v>
      </c>
      <c r="D730" s="331">
        <v>0</v>
      </c>
      <c r="E730" s="193">
        <v>79</v>
      </c>
      <c r="F730" s="193">
        <v>0</v>
      </c>
      <c r="G730" s="193">
        <v>7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1</v>
      </c>
      <c r="N730" s="193">
        <v>0</v>
      </c>
      <c r="O730" s="332">
        <v>0</v>
      </c>
      <c r="P730" s="134"/>
      <c r="Q730" s="190">
        <v>54</v>
      </c>
      <c r="R730" s="331">
        <v>0</v>
      </c>
      <c r="S730" s="193">
        <v>50</v>
      </c>
      <c r="T730" s="193">
        <v>0</v>
      </c>
      <c r="U730" s="193">
        <v>3</v>
      </c>
      <c r="V730" s="193">
        <v>1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141</v>
      </c>
      <c r="AF730" s="191">
        <v>0</v>
      </c>
      <c r="AG730" s="191">
        <v>129</v>
      </c>
      <c r="AH730" s="191">
        <v>0</v>
      </c>
      <c r="AI730" s="191">
        <v>10</v>
      </c>
      <c r="AJ730" s="191">
        <v>1</v>
      </c>
      <c r="AK730" s="191">
        <v>0</v>
      </c>
      <c r="AL730" s="191">
        <v>0</v>
      </c>
      <c r="AM730" s="191">
        <v>0</v>
      </c>
      <c r="AN730" s="191">
        <v>0</v>
      </c>
      <c r="AO730" s="191">
        <v>1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95</v>
      </c>
      <c r="D731" s="331">
        <v>4</v>
      </c>
      <c r="E731" s="193">
        <v>87</v>
      </c>
      <c r="F731" s="193">
        <v>0</v>
      </c>
      <c r="G731" s="193">
        <v>3</v>
      </c>
      <c r="H731" s="193">
        <v>0</v>
      </c>
      <c r="I731" s="193">
        <v>0</v>
      </c>
      <c r="J731" s="193">
        <v>1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52</v>
      </c>
      <c r="R731" s="331">
        <v>1</v>
      </c>
      <c r="S731" s="193">
        <v>46</v>
      </c>
      <c r="T731" s="193">
        <v>0</v>
      </c>
      <c r="U731" s="193">
        <v>2</v>
      </c>
      <c r="V731" s="193">
        <v>2</v>
      </c>
      <c r="W731" s="193">
        <v>1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147</v>
      </c>
      <c r="AF731" s="193">
        <v>5</v>
      </c>
      <c r="AG731" s="191">
        <v>133</v>
      </c>
      <c r="AH731" s="191">
        <v>0</v>
      </c>
      <c r="AI731" s="191">
        <v>5</v>
      </c>
      <c r="AJ731" s="191">
        <v>2</v>
      </c>
      <c r="AK731" s="191">
        <v>1</v>
      </c>
      <c r="AL731" s="191">
        <v>1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67</v>
      </c>
      <c r="D732" s="331">
        <v>1</v>
      </c>
      <c r="E732" s="193">
        <v>63</v>
      </c>
      <c r="F732" s="193">
        <v>0</v>
      </c>
      <c r="G732" s="193">
        <v>2</v>
      </c>
      <c r="H732" s="193">
        <v>0</v>
      </c>
      <c r="I732" s="193">
        <v>0</v>
      </c>
      <c r="J732" s="193">
        <v>0</v>
      </c>
      <c r="K732" s="193">
        <v>0</v>
      </c>
      <c r="L732" s="193">
        <v>1</v>
      </c>
      <c r="M732" s="193">
        <v>0</v>
      </c>
      <c r="N732" s="193">
        <v>0</v>
      </c>
      <c r="O732" s="332">
        <v>0</v>
      </c>
      <c r="P732" s="180"/>
      <c r="Q732" s="190">
        <v>43</v>
      </c>
      <c r="R732" s="331">
        <v>1</v>
      </c>
      <c r="S732" s="193">
        <v>37</v>
      </c>
      <c r="T732" s="193">
        <v>0</v>
      </c>
      <c r="U732" s="193">
        <v>5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110</v>
      </c>
      <c r="AF732" s="191">
        <v>2</v>
      </c>
      <c r="AG732" s="191">
        <v>100</v>
      </c>
      <c r="AH732" s="191">
        <v>0</v>
      </c>
      <c r="AI732" s="191">
        <v>7</v>
      </c>
      <c r="AJ732" s="191">
        <v>0</v>
      </c>
      <c r="AK732" s="191">
        <v>0</v>
      </c>
      <c r="AL732" s="191">
        <v>0</v>
      </c>
      <c r="AM732" s="191">
        <v>0</v>
      </c>
      <c r="AN732" s="191">
        <v>1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80</v>
      </c>
      <c r="D733" s="331">
        <v>1</v>
      </c>
      <c r="E733" s="193">
        <v>78</v>
      </c>
      <c r="F733" s="193">
        <v>0</v>
      </c>
      <c r="G733" s="193">
        <v>1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36</v>
      </c>
      <c r="R733" s="331">
        <v>1</v>
      </c>
      <c r="S733" s="193">
        <v>33</v>
      </c>
      <c r="T733" s="193">
        <v>0</v>
      </c>
      <c r="U733" s="193">
        <v>1</v>
      </c>
      <c r="V733" s="193">
        <v>0</v>
      </c>
      <c r="W733" s="193">
        <v>0</v>
      </c>
      <c r="X733" s="193">
        <v>0</v>
      </c>
      <c r="Y733" s="193">
        <v>0</v>
      </c>
      <c r="Z733" s="193">
        <v>1</v>
      </c>
      <c r="AA733" s="193">
        <v>0</v>
      </c>
      <c r="AB733" s="193">
        <v>0</v>
      </c>
      <c r="AC733" s="332">
        <v>0</v>
      </c>
      <c r="AD733" s="180"/>
      <c r="AE733" s="190">
        <v>116</v>
      </c>
      <c r="AF733" s="191">
        <v>2</v>
      </c>
      <c r="AG733" s="191">
        <v>111</v>
      </c>
      <c r="AH733" s="191">
        <v>0</v>
      </c>
      <c r="AI733" s="191">
        <v>2</v>
      </c>
      <c r="AJ733" s="191">
        <v>0</v>
      </c>
      <c r="AK733" s="191">
        <v>0</v>
      </c>
      <c r="AL733" s="191">
        <v>0</v>
      </c>
      <c r="AM733" s="191">
        <v>0</v>
      </c>
      <c r="AN733" s="191">
        <v>1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61</v>
      </c>
      <c r="D734" s="331">
        <v>0</v>
      </c>
      <c r="E734" s="193">
        <v>57</v>
      </c>
      <c r="F734" s="193">
        <v>0</v>
      </c>
      <c r="G734" s="193">
        <v>4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38</v>
      </c>
      <c r="R734" s="331">
        <v>1</v>
      </c>
      <c r="S734" s="193">
        <v>34</v>
      </c>
      <c r="T734" s="193">
        <v>0</v>
      </c>
      <c r="U734" s="193">
        <v>3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99</v>
      </c>
      <c r="AF734" s="191">
        <v>1</v>
      </c>
      <c r="AG734" s="191">
        <v>91</v>
      </c>
      <c r="AH734" s="191">
        <v>0</v>
      </c>
      <c r="AI734" s="191">
        <v>7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56</v>
      </c>
      <c r="D735" s="331">
        <v>3</v>
      </c>
      <c r="E735" s="193">
        <v>49</v>
      </c>
      <c r="F735" s="193">
        <v>0</v>
      </c>
      <c r="G735" s="193">
        <v>2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2</v>
      </c>
      <c r="N735" s="193">
        <v>0</v>
      </c>
      <c r="O735" s="332">
        <v>0</v>
      </c>
      <c r="P735" s="180"/>
      <c r="Q735" s="190">
        <v>35</v>
      </c>
      <c r="R735" s="331">
        <v>0</v>
      </c>
      <c r="S735" s="193">
        <v>34</v>
      </c>
      <c r="T735" s="193">
        <v>0</v>
      </c>
      <c r="U735" s="193">
        <v>1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91</v>
      </c>
      <c r="AF735" s="191">
        <v>3</v>
      </c>
      <c r="AG735" s="191">
        <v>83</v>
      </c>
      <c r="AH735" s="191">
        <v>0</v>
      </c>
      <c r="AI735" s="191">
        <v>3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2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54</v>
      </c>
      <c r="D736" s="331">
        <v>2</v>
      </c>
      <c r="E736" s="193">
        <v>46</v>
      </c>
      <c r="F736" s="193">
        <v>0</v>
      </c>
      <c r="G736" s="193">
        <v>6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42</v>
      </c>
      <c r="R736" s="331">
        <v>1</v>
      </c>
      <c r="S736" s="193">
        <v>38</v>
      </c>
      <c r="T736" s="193">
        <v>0</v>
      </c>
      <c r="U736" s="193">
        <v>3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96</v>
      </c>
      <c r="AF736" s="191">
        <v>3</v>
      </c>
      <c r="AG736" s="191">
        <v>84</v>
      </c>
      <c r="AH736" s="191">
        <v>0</v>
      </c>
      <c r="AI736" s="191">
        <v>9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49</v>
      </c>
      <c r="D737" s="331">
        <v>1</v>
      </c>
      <c r="E737" s="193">
        <v>46</v>
      </c>
      <c r="F737" s="193">
        <v>0</v>
      </c>
      <c r="G737" s="193">
        <v>2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32</v>
      </c>
      <c r="R737" s="331">
        <v>1</v>
      </c>
      <c r="S737" s="193">
        <v>30</v>
      </c>
      <c r="T737" s="193">
        <v>0</v>
      </c>
      <c r="U737" s="193">
        <v>1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81</v>
      </c>
      <c r="AF737" s="191">
        <v>2</v>
      </c>
      <c r="AG737" s="191">
        <v>76</v>
      </c>
      <c r="AH737" s="191">
        <v>0</v>
      </c>
      <c r="AI737" s="191">
        <v>3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41</v>
      </c>
      <c r="D738" s="331">
        <v>0</v>
      </c>
      <c r="E738" s="193">
        <v>39</v>
      </c>
      <c r="F738" s="193">
        <v>0</v>
      </c>
      <c r="G738" s="193">
        <v>2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27</v>
      </c>
      <c r="R738" s="331">
        <v>0</v>
      </c>
      <c r="S738" s="193">
        <v>25</v>
      </c>
      <c r="T738" s="193">
        <v>0</v>
      </c>
      <c r="U738" s="193">
        <v>1</v>
      </c>
      <c r="V738" s="193">
        <v>0</v>
      </c>
      <c r="W738" s="193">
        <v>0</v>
      </c>
      <c r="X738" s="193">
        <v>0</v>
      </c>
      <c r="Y738" s="193">
        <v>0</v>
      </c>
      <c r="Z738" s="193">
        <v>1</v>
      </c>
      <c r="AA738" s="193">
        <v>0</v>
      </c>
      <c r="AB738" s="193">
        <v>0</v>
      </c>
      <c r="AC738" s="332">
        <v>0</v>
      </c>
      <c r="AD738" s="180"/>
      <c r="AE738" s="190">
        <v>68</v>
      </c>
      <c r="AF738" s="191">
        <v>0</v>
      </c>
      <c r="AG738" s="191">
        <v>64</v>
      </c>
      <c r="AH738" s="191">
        <v>0</v>
      </c>
      <c r="AI738" s="191">
        <v>3</v>
      </c>
      <c r="AJ738" s="191">
        <v>0</v>
      </c>
      <c r="AK738" s="191">
        <v>0</v>
      </c>
      <c r="AL738" s="191">
        <v>0</v>
      </c>
      <c r="AM738" s="191">
        <v>0</v>
      </c>
      <c r="AN738" s="191">
        <v>1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38</v>
      </c>
      <c r="D739" s="331">
        <v>2</v>
      </c>
      <c r="E739" s="193">
        <v>35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1</v>
      </c>
      <c r="M739" s="193">
        <v>0</v>
      </c>
      <c r="N739" s="193">
        <v>0</v>
      </c>
      <c r="O739" s="332">
        <v>0</v>
      </c>
      <c r="P739" s="180"/>
      <c r="Q739" s="190">
        <v>39</v>
      </c>
      <c r="R739" s="331">
        <v>1</v>
      </c>
      <c r="S739" s="193">
        <v>35</v>
      </c>
      <c r="T739" s="193">
        <v>0</v>
      </c>
      <c r="U739" s="193">
        <v>2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1</v>
      </c>
      <c r="AB739" s="193">
        <v>0</v>
      </c>
      <c r="AC739" s="332">
        <v>0</v>
      </c>
      <c r="AD739" s="180"/>
      <c r="AE739" s="190">
        <v>77</v>
      </c>
      <c r="AF739" s="191">
        <v>3</v>
      </c>
      <c r="AG739" s="191">
        <v>70</v>
      </c>
      <c r="AH739" s="191">
        <v>0</v>
      </c>
      <c r="AI739" s="191">
        <v>2</v>
      </c>
      <c r="AJ739" s="191">
        <v>0</v>
      </c>
      <c r="AK739" s="191">
        <v>0</v>
      </c>
      <c r="AL739" s="191">
        <v>0</v>
      </c>
      <c r="AM739" s="191">
        <v>0</v>
      </c>
      <c r="AN739" s="191">
        <v>1</v>
      </c>
      <c r="AO739" s="191">
        <v>1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43</v>
      </c>
      <c r="D740" s="331">
        <v>0</v>
      </c>
      <c r="E740" s="193">
        <v>37</v>
      </c>
      <c r="F740" s="193">
        <v>0</v>
      </c>
      <c r="G740" s="193">
        <v>5</v>
      </c>
      <c r="H740" s="193">
        <v>0</v>
      </c>
      <c r="I740" s="193">
        <v>0</v>
      </c>
      <c r="J740" s="193">
        <v>0</v>
      </c>
      <c r="K740" s="193">
        <v>0</v>
      </c>
      <c r="L740" s="193">
        <v>1</v>
      </c>
      <c r="M740" s="193">
        <v>0</v>
      </c>
      <c r="N740" s="193">
        <v>0</v>
      </c>
      <c r="O740" s="332">
        <v>0</v>
      </c>
      <c r="P740" s="180"/>
      <c r="Q740" s="190">
        <v>16</v>
      </c>
      <c r="R740" s="331">
        <v>1</v>
      </c>
      <c r="S740" s="193">
        <v>14</v>
      </c>
      <c r="T740" s="193">
        <v>0</v>
      </c>
      <c r="U740" s="193">
        <v>1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59</v>
      </c>
      <c r="AF740" s="191">
        <v>1</v>
      </c>
      <c r="AG740" s="191">
        <v>51</v>
      </c>
      <c r="AH740" s="191">
        <v>0</v>
      </c>
      <c r="AI740" s="191">
        <v>6</v>
      </c>
      <c r="AJ740" s="191">
        <v>0</v>
      </c>
      <c r="AK740" s="191">
        <v>0</v>
      </c>
      <c r="AL740" s="191">
        <v>0</v>
      </c>
      <c r="AM740" s="191">
        <v>0</v>
      </c>
      <c r="AN740" s="191">
        <v>1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23</v>
      </c>
      <c r="D741" s="331">
        <v>0</v>
      </c>
      <c r="E741" s="193">
        <v>21</v>
      </c>
      <c r="F741" s="193">
        <v>0</v>
      </c>
      <c r="G741" s="193">
        <v>2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21</v>
      </c>
      <c r="R741" s="331">
        <v>0</v>
      </c>
      <c r="S741" s="193">
        <v>20</v>
      </c>
      <c r="T741" s="193">
        <v>0</v>
      </c>
      <c r="U741" s="193">
        <v>1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44</v>
      </c>
      <c r="AF741" s="191">
        <v>0</v>
      </c>
      <c r="AG741" s="191">
        <v>41</v>
      </c>
      <c r="AH741" s="191">
        <v>0</v>
      </c>
      <c r="AI741" s="191">
        <v>3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14</v>
      </c>
      <c r="D742" s="331">
        <v>0</v>
      </c>
      <c r="E742" s="193">
        <v>13</v>
      </c>
      <c r="F742" s="193">
        <v>0</v>
      </c>
      <c r="G742" s="193">
        <v>1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16</v>
      </c>
      <c r="R742" s="331">
        <v>1</v>
      </c>
      <c r="S742" s="193">
        <v>15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30</v>
      </c>
      <c r="AF742" s="191">
        <v>1</v>
      </c>
      <c r="AG742" s="191">
        <v>28</v>
      </c>
      <c r="AH742" s="191">
        <v>0</v>
      </c>
      <c r="AI742" s="191">
        <v>1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24</v>
      </c>
      <c r="D743" s="331">
        <v>0</v>
      </c>
      <c r="E743" s="193">
        <v>21</v>
      </c>
      <c r="F743" s="193">
        <v>0</v>
      </c>
      <c r="G743" s="193">
        <v>3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16</v>
      </c>
      <c r="R743" s="331">
        <v>0</v>
      </c>
      <c r="S743" s="193">
        <v>16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40</v>
      </c>
      <c r="AF743" s="191">
        <v>0</v>
      </c>
      <c r="AG743" s="191">
        <v>37</v>
      </c>
      <c r="AH743" s="191">
        <v>0</v>
      </c>
      <c r="AI743" s="191">
        <v>3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35</v>
      </c>
      <c r="D744" s="331">
        <v>0</v>
      </c>
      <c r="E744" s="193">
        <v>32</v>
      </c>
      <c r="F744" s="193">
        <v>0</v>
      </c>
      <c r="G744" s="193">
        <v>2</v>
      </c>
      <c r="H744" s="193">
        <v>1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20</v>
      </c>
      <c r="R744" s="331">
        <v>0</v>
      </c>
      <c r="S744" s="193">
        <v>20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55</v>
      </c>
      <c r="AF744" s="191">
        <v>0</v>
      </c>
      <c r="AG744" s="191">
        <v>52</v>
      </c>
      <c r="AH744" s="191">
        <v>0</v>
      </c>
      <c r="AI744" s="191">
        <v>2</v>
      </c>
      <c r="AJ744" s="191">
        <v>1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28</v>
      </c>
      <c r="D745" s="331">
        <v>1</v>
      </c>
      <c r="E745" s="193">
        <v>26</v>
      </c>
      <c r="F745" s="193">
        <v>0</v>
      </c>
      <c r="G745" s="193">
        <v>1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20</v>
      </c>
      <c r="R745" s="331">
        <v>0</v>
      </c>
      <c r="S745" s="193">
        <v>18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1</v>
      </c>
      <c r="AA745" s="193">
        <v>1</v>
      </c>
      <c r="AB745" s="193">
        <v>0</v>
      </c>
      <c r="AC745" s="332">
        <v>0</v>
      </c>
      <c r="AD745" s="180"/>
      <c r="AE745" s="190">
        <v>48</v>
      </c>
      <c r="AF745" s="191">
        <v>1</v>
      </c>
      <c r="AG745" s="191">
        <v>44</v>
      </c>
      <c r="AH745" s="191">
        <v>0</v>
      </c>
      <c r="AI745" s="191">
        <v>1</v>
      </c>
      <c r="AJ745" s="191">
        <v>0</v>
      </c>
      <c r="AK745" s="191">
        <v>0</v>
      </c>
      <c r="AL745" s="191">
        <v>0</v>
      </c>
      <c r="AM745" s="191">
        <v>0</v>
      </c>
      <c r="AN745" s="191">
        <v>1</v>
      </c>
      <c r="AO745" s="191">
        <v>1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23</v>
      </c>
      <c r="D746" s="331">
        <v>0</v>
      </c>
      <c r="E746" s="193">
        <v>23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25</v>
      </c>
      <c r="R746" s="331">
        <v>0</v>
      </c>
      <c r="S746" s="193">
        <v>24</v>
      </c>
      <c r="T746" s="193">
        <v>0</v>
      </c>
      <c r="U746" s="193">
        <v>1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48</v>
      </c>
      <c r="AF746" s="191">
        <v>0</v>
      </c>
      <c r="AG746" s="191">
        <v>47</v>
      </c>
      <c r="AH746" s="191">
        <v>0</v>
      </c>
      <c r="AI746" s="191">
        <v>1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26</v>
      </c>
      <c r="D747" s="331">
        <v>2</v>
      </c>
      <c r="E747" s="193">
        <v>23</v>
      </c>
      <c r="F747" s="193">
        <v>0</v>
      </c>
      <c r="G747" s="193">
        <v>1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20</v>
      </c>
      <c r="R747" s="331">
        <v>0</v>
      </c>
      <c r="S747" s="193">
        <v>19</v>
      </c>
      <c r="T747" s="193">
        <v>0</v>
      </c>
      <c r="U747" s="193">
        <v>0</v>
      </c>
      <c r="V747" s="193">
        <v>0</v>
      </c>
      <c r="W747" s="193">
        <v>1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46</v>
      </c>
      <c r="AF747" s="191">
        <v>2</v>
      </c>
      <c r="AG747" s="191">
        <v>42</v>
      </c>
      <c r="AH747" s="191">
        <v>0</v>
      </c>
      <c r="AI747" s="191">
        <v>1</v>
      </c>
      <c r="AJ747" s="191">
        <v>0</v>
      </c>
      <c r="AK747" s="191">
        <v>1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26</v>
      </c>
      <c r="D748" s="331">
        <v>0</v>
      </c>
      <c r="E748" s="193">
        <v>24</v>
      </c>
      <c r="F748" s="193">
        <v>0</v>
      </c>
      <c r="G748" s="193">
        <v>1</v>
      </c>
      <c r="H748" s="193">
        <v>0</v>
      </c>
      <c r="I748" s="193">
        <v>0</v>
      </c>
      <c r="J748" s="193">
        <v>0</v>
      </c>
      <c r="K748" s="193">
        <v>0</v>
      </c>
      <c r="L748" s="193">
        <v>1</v>
      </c>
      <c r="M748" s="193">
        <v>0</v>
      </c>
      <c r="N748" s="193">
        <v>0</v>
      </c>
      <c r="O748" s="332">
        <v>0</v>
      </c>
      <c r="P748" s="180"/>
      <c r="Q748" s="190">
        <v>22</v>
      </c>
      <c r="R748" s="331">
        <v>0</v>
      </c>
      <c r="S748" s="193">
        <v>21</v>
      </c>
      <c r="T748" s="193">
        <v>0</v>
      </c>
      <c r="U748" s="193">
        <v>0</v>
      </c>
      <c r="V748" s="193">
        <v>0</v>
      </c>
      <c r="W748" s="193">
        <v>1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48</v>
      </c>
      <c r="AF748" s="191">
        <v>0</v>
      </c>
      <c r="AG748" s="191">
        <v>45</v>
      </c>
      <c r="AH748" s="191">
        <v>0</v>
      </c>
      <c r="AI748" s="191">
        <v>1</v>
      </c>
      <c r="AJ748" s="191">
        <v>0</v>
      </c>
      <c r="AK748" s="191">
        <v>1</v>
      </c>
      <c r="AL748" s="191">
        <v>0</v>
      </c>
      <c r="AM748" s="191">
        <v>0</v>
      </c>
      <c r="AN748" s="191">
        <v>1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27</v>
      </c>
      <c r="D749" s="331">
        <v>1</v>
      </c>
      <c r="E749" s="193">
        <v>24</v>
      </c>
      <c r="F749" s="193">
        <v>0</v>
      </c>
      <c r="G749" s="193">
        <v>2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13</v>
      </c>
      <c r="R749" s="331">
        <v>0</v>
      </c>
      <c r="S749" s="193">
        <v>13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40</v>
      </c>
      <c r="AF749" s="191">
        <v>1</v>
      </c>
      <c r="AG749" s="191">
        <v>37</v>
      </c>
      <c r="AH749" s="191">
        <v>0</v>
      </c>
      <c r="AI749" s="191">
        <v>2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14</v>
      </c>
      <c r="D750" s="331">
        <v>0</v>
      </c>
      <c r="E750" s="193">
        <v>14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6</v>
      </c>
      <c r="R750" s="331">
        <v>0</v>
      </c>
      <c r="S750" s="193">
        <v>5</v>
      </c>
      <c r="T750" s="193">
        <v>0</v>
      </c>
      <c r="U750" s="193">
        <v>1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20</v>
      </c>
      <c r="AF750" s="191">
        <v>0</v>
      </c>
      <c r="AG750" s="191">
        <v>19</v>
      </c>
      <c r="AH750" s="191">
        <v>0</v>
      </c>
      <c r="AI750" s="191">
        <v>1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17</v>
      </c>
      <c r="D751" s="331">
        <v>0</v>
      </c>
      <c r="E751" s="193">
        <v>17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13</v>
      </c>
      <c r="R751" s="331">
        <v>0</v>
      </c>
      <c r="S751" s="193">
        <v>12</v>
      </c>
      <c r="T751" s="193">
        <v>0</v>
      </c>
      <c r="U751" s="193">
        <v>1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30</v>
      </c>
      <c r="AF751" s="191">
        <v>0</v>
      </c>
      <c r="AG751" s="191">
        <v>29</v>
      </c>
      <c r="AH751" s="191">
        <v>0</v>
      </c>
      <c r="AI751" s="191">
        <v>1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17</v>
      </c>
      <c r="D752" s="331">
        <v>0</v>
      </c>
      <c r="E752" s="193">
        <v>16</v>
      </c>
      <c r="F752" s="193">
        <v>0</v>
      </c>
      <c r="G752" s="193">
        <v>0</v>
      </c>
      <c r="H752" s="193">
        <v>1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11</v>
      </c>
      <c r="R752" s="331">
        <v>0</v>
      </c>
      <c r="S752" s="193">
        <v>11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28</v>
      </c>
      <c r="AF752" s="191">
        <v>0</v>
      </c>
      <c r="AG752" s="191">
        <v>27</v>
      </c>
      <c r="AH752" s="191">
        <v>0</v>
      </c>
      <c r="AI752" s="191">
        <v>0</v>
      </c>
      <c r="AJ752" s="191">
        <v>1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18</v>
      </c>
      <c r="D753" s="331">
        <v>0</v>
      </c>
      <c r="E753" s="193">
        <v>18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10</v>
      </c>
      <c r="R753" s="331">
        <v>0</v>
      </c>
      <c r="S753" s="193">
        <v>10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28</v>
      </c>
      <c r="AF753" s="191">
        <v>0</v>
      </c>
      <c r="AG753" s="191">
        <v>28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10</v>
      </c>
      <c r="D754" s="333">
        <v>0</v>
      </c>
      <c r="E754" s="334">
        <v>9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1</v>
      </c>
      <c r="N754" s="334">
        <v>0</v>
      </c>
      <c r="O754" s="335">
        <v>0</v>
      </c>
      <c r="P754" s="180"/>
      <c r="Q754" s="194">
        <v>9</v>
      </c>
      <c r="R754" s="333">
        <v>0</v>
      </c>
      <c r="S754" s="334">
        <v>8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1</v>
      </c>
      <c r="AA754" s="334">
        <v>0</v>
      </c>
      <c r="AB754" s="334">
        <v>0</v>
      </c>
      <c r="AC754" s="335">
        <v>0</v>
      </c>
      <c r="AD754" s="180"/>
      <c r="AE754" s="194">
        <v>19</v>
      </c>
      <c r="AF754" s="195">
        <v>0</v>
      </c>
      <c r="AG754" s="195">
        <v>17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1</v>
      </c>
      <c r="AO754" s="195">
        <v>1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3451</v>
      </c>
      <c r="D755" s="424">
        <v>60</v>
      </c>
      <c r="E755" s="424">
        <v>3177</v>
      </c>
      <c r="F755" s="424">
        <v>10</v>
      </c>
      <c r="G755" s="424">
        <v>151</v>
      </c>
      <c r="H755" s="424">
        <v>6</v>
      </c>
      <c r="I755" s="424">
        <v>9</v>
      </c>
      <c r="J755" s="424">
        <v>1</v>
      </c>
      <c r="K755" s="424">
        <v>4</v>
      </c>
      <c r="L755" s="424">
        <v>15</v>
      </c>
      <c r="M755" s="424">
        <v>15</v>
      </c>
      <c r="N755" s="424">
        <v>2</v>
      </c>
      <c r="O755" s="425">
        <v>1</v>
      </c>
      <c r="P755" s="185"/>
      <c r="Q755" s="426">
        <v>2530</v>
      </c>
      <c r="R755" s="424">
        <v>102</v>
      </c>
      <c r="S755" s="424">
        <v>2231</v>
      </c>
      <c r="T755" s="424">
        <v>10</v>
      </c>
      <c r="U755" s="424">
        <v>124</v>
      </c>
      <c r="V755" s="424">
        <v>22</v>
      </c>
      <c r="W755" s="424">
        <v>14</v>
      </c>
      <c r="X755" s="424">
        <v>0</v>
      </c>
      <c r="Y755" s="424">
        <v>3</v>
      </c>
      <c r="Z755" s="424">
        <v>11</v>
      </c>
      <c r="AA755" s="424">
        <v>10</v>
      </c>
      <c r="AB755" s="424">
        <v>1</v>
      </c>
      <c r="AC755" s="425">
        <v>2</v>
      </c>
      <c r="AD755" s="185"/>
      <c r="AE755" s="426">
        <v>5981</v>
      </c>
      <c r="AF755" s="424">
        <v>162</v>
      </c>
      <c r="AG755" s="424">
        <v>5408</v>
      </c>
      <c r="AH755" s="424">
        <v>20</v>
      </c>
      <c r="AI755" s="424">
        <v>275</v>
      </c>
      <c r="AJ755" s="424">
        <v>28</v>
      </c>
      <c r="AK755" s="424">
        <v>23</v>
      </c>
      <c r="AL755" s="424">
        <v>1</v>
      </c>
      <c r="AM755" s="424">
        <v>7</v>
      </c>
      <c r="AN755" s="424">
        <v>26</v>
      </c>
      <c r="AO755" s="424">
        <v>25</v>
      </c>
      <c r="AP755" s="424">
        <v>3</v>
      </c>
      <c r="AQ755" s="425">
        <v>3</v>
      </c>
      <c r="AR755" s="11"/>
    </row>
    <row r="756" spans="1:44" x14ac:dyDescent="0.25">
      <c r="A756" s="240">
        <v>6</v>
      </c>
      <c r="B756" s="427" t="s">
        <v>36</v>
      </c>
      <c r="C756" s="428">
        <v>3928</v>
      </c>
      <c r="D756" s="429">
        <v>70</v>
      </c>
      <c r="E756" s="429">
        <v>3603</v>
      </c>
      <c r="F756" s="429">
        <v>10</v>
      </c>
      <c r="G756" s="429">
        <v>180</v>
      </c>
      <c r="H756" s="429">
        <v>10</v>
      </c>
      <c r="I756" s="429">
        <v>9</v>
      </c>
      <c r="J756" s="429">
        <v>1</v>
      </c>
      <c r="K756" s="429">
        <v>4</v>
      </c>
      <c r="L756" s="429">
        <v>18</v>
      </c>
      <c r="M756" s="429">
        <v>20</v>
      </c>
      <c r="N756" s="429">
        <v>2</v>
      </c>
      <c r="O756" s="430">
        <v>1</v>
      </c>
      <c r="P756" s="185"/>
      <c r="Q756" s="431">
        <v>2899</v>
      </c>
      <c r="R756" s="429">
        <v>111</v>
      </c>
      <c r="S756" s="429">
        <v>2564</v>
      </c>
      <c r="T756" s="429">
        <v>11</v>
      </c>
      <c r="U756" s="429">
        <v>139</v>
      </c>
      <c r="V756" s="429">
        <v>22</v>
      </c>
      <c r="W756" s="429">
        <v>16</v>
      </c>
      <c r="X756" s="429">
        <v>1</v>
      </c>
      <c r="Y756" s="429">
        <v>3</v>
      </c>
      <c r="Z756" s="429">
        <v>15</v>
      </c>
      <c r="AA756" s="429">
        <v>14</v>
      </c>
      <c r="AB756" s="429">
        <v>1</v>
      </c>
      <c r="AC756" s="430">
        <v>2</v>
      </c>
      <c r="AD756" s="185"/>
      <c r="AE756" s="431">
        <v>6827</v>
      </c>
      <c r="AF756" s="429">
        <v>181</v>
      </c>
      <c r="AG756" s="429">
        <v>6167</v>
      </c>
      <c r="AH756" s="429">
        <v>21</v>
      </c>
      <c r="AI756" s="429">
        <v>319</v>
      </c>
      <c r="AJ756" s="429">
        <v>32</v>
      </c>
      <c r="AK756" s="429">
        <v>25</v>
      </c>
      <c r="AL756" s="429">
        <v>2</v>
      </c>
      <c r="AM756" s="429">
        <v>7</v>
      </c>
      <c r="AN756" s="429">
        <v>33</v>
      </c>
      <c r="AO756" s="429">
        <v>34</v>
      </c>
      <c r="AP756" s="429">
        <v>3</v>
      </c>
      <c r="AQ756" s="430">
        <v>3</v>
      </c>
      <c r="AR756" s="11"/>
    </row>
    <row r="757" spans="1:44" x14ac:dyDescent="0.25">
      <c r="A757" s="240">
        <v>6</v>
      </c>
      <c r="B757" s="432" t="s">
        <v>37</v>
      </c>
      <c r="C757" s="433">
        <v>4083</v>
      </c>
      <c r="D757" s="434">
        <v>73</v>
      </c>
      <c r="E757" s="434">
        <v>3748</v>
      </c>
      <c r="F757" s="434">
        <v>10</v>
      </c>
      <c r="G757" s="434">
        <v>184</v>
      </c>
      <c r="H757" s="434">
        <v>11</v>
      </c>
      <c r="I757" s="434">
        <v>9</v>
      </c>
      <c r="J757" s="434">
        <v>1</v>
      </c>
      <c r="K757" s="434">
        <v>4</v>
      </c>
      <c r="L757" s="434">
        <v>19</v>
      </c>
      <c r="M757" s="434">
        <v>21</v>
      </c>
      <c r="N757" s="434">
        <v>2</v>
      </c>
      <c r="O757" s="435">
        <v>1</v>
      </c>
      <c r="P757" s="185"/>
      <c r="Q757" s="436">
        <v>3003</v>
      </c>
      <c r="R757" s="434">
        <v>111</v>
      </c>
      <c r="S757" s="434">
        <v>2663</v>
      </c>
      <c r="T757" s="434">
        <v>11</v>
      </c>
      <c r="U757" s="434">
        <v>141</v>
      </c>
      <c r="V757" s="434">
        <v>22</v>
      </c>
      <c r="W757" s="434">
        <v>18</v>
      </c>
      <c r="X757" s="434">
        <v>1</v>
      </c>
      <c r="Y757" s="434">
        <v>3</v>
      </c>
      <c r="Z757" s="434">
        <v>16</v>
      </c>
      <c r="AA757" s="434">
        <v>14</v>
      </c>
      <c r="AB757" s="434">
        <v>1</v>
      </c>
      <c r="AC757" s="435">
        <v>2</v>
      </c>
      <c r="AD757" s="185"/>
      <c r="AE757" s="436">
        <v>7086</v>
      </c>
      <c r="AF757" s="434">
        <v>184</v>
      </c>
      <c r="AG757" s="434">
        <v>6411</v>
      </c>
      <c r="AH757" s="434">
        <v>21</v>
      </c>
      <c r="AI757" s="434">
        <v>325</v>
      </c>
      <c r="AJ757" s="434">
        <v>33</v>
      </c>
      <c r="AK757" s="434">
        <v>27</v>
      </c>
      <c r="AL757" s="434">
        <v>2</v>
      </c>
      <c r="AM757" s="434">
        <v>7</v>
      </c>
      <c r="AN757" s="434">
        <v>35</v>
      </c>
      <c r="AO757" s="434">
        <v>35</v>
      </c>
      <c r="AP757" s="434">
        <v>3</v>
      </c>
      <c r="AQ757" s="435">
        <v>3</v>
      </c>
      <c r="AR757" s="11"/>
    </row>
    <row r="758" spans="1:44" x14ac:dyDescent="0.25">
      <c r="A758" s="240">
        <v>6</v>
      </c>
      <c r="B758" s="437" t="s">
        <v>38</v>
      </c>
      <c r="C758" s="438">
        <v>4258</v>
      </c>
      <c r="D758" s="439">
        <v>74</v>
      </c>
      <c r="E758" s="439">
        <v>3863</v>
      </c>
      <c r="F758" s="439">
        <v>10</v>
      </c>
      <c r="G758" s="439">
        <v>200</v>
      </c>
      <c r="H758" s="439">
        <v>17</v>
      </c>
      <c r="I758" s="439">
        <v>14</v>
      </c>
      <c r="J758" s="439">
        <v>1</v>
      </c>
      <c r="K758" s="439">
        <v>10</v>
      </c>
      <c r="L758" s="439">
        <v>28</v>
      </c>
      <c r="M758" s="439">
        <v>38</v>
      </c>
      <c r="N758" s="439">
        <v>2</v>
      </c>
      <c r="O758" s="440">
        <v>1</v>
      </c>
      <c r="P758" s="185"/>
      <c r="Q758" s="441">
        <v>3138</v>
      </c>
      <c r="R758" s="439">
        <v>112</v>
      </c>
      <c r="S758" s="439">
        <v>2766</v>
      </c>
      <c r="T758" s="439">
        <v>12</v>
      </c>
      <c r="U758" s="439">
        <v>154</v>
      </c>
      <c r="V758" s="439">
        <v>23</v>
      </c>
      <c r="W758" s="439">
        <v>20</v>
      </c>
      <c r="X758" s="439">
        <v>2</v>
      </c>
      <c r="Y758" s="439">
        <v>3</v>
      </c>
      <c r="Z758" s="439">
        <v>23</v>
      </c>
      <c r="AA758" s="439">
        <v>20</v>
      </c>
      <c r="AB758" s="439">
        <v>1</v>
      </c>
      <c r="AC758" s="440">
        <v>2</v>
      </c>
      <c r="AD758" s="185"/>
      <c r="AE758" s="441">
        <v>7396</v>
      </c>
      <c r="AF758" s="439">
        <v>186</v>
      </c>
      <c r="AG758" s="439">
        <v>6629</v>
      </c>
      <c r="AH758" s="439">
        <v>22</v>
      </c>
      <c r="AI758" s="439">
        <v>354</v>
      </c>
      <c r="AJ758" s="439">
        <v>40</v>
      </c>
      <c r="AK758" s="439">
        <v>34</v>
      </c>
      <c r="AL758" s="439">
        <v>3</v>
      </c>
      <c r="AM758" s="439">
        <v>13</v>
      </c>
      <c r="AN758" s="439">
        <v>51</v>
      </c>
      <c r="AO758" s="439">
        <v>58</v>
      </c>
      <c r="AP758" s="439">
        <v>3</v>
      </c>
      <c r="AQ758" s="440">
        <v>3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13</v>
      </c>
      <c r="D761" s="329">
        <v>0</v>
      </c>
      <c r="E761" s="187">
        <v>11</v>
      </c>
      <c r="F761" s="187">
        <v>0</v>
      </c>
      <c r="G761" s="187">
        <v>2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13</v>
      </c>
      <c r="R761" s="329">
        <v>0</v>
      </c>
      <c r="S761" s="187">
        <v>11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2</v>
      </c>
      <c r="AA761" s="187">
        <v>0</v>
      </c>
      <c r="AB761" s="187">
        <v>0</v>
      </c>
      <c r="AC761" s="330">
        <v>0</v>
      </c>
      <c r="AD761" s="180"/>
      <c r="AE761" s="186">
        <v>26</v>
      </c>
      <c r="AF761" s="187">
        <v>0</v>
      </c>
      <c r="AG761" s="188">
        <v>22</v>
      </c>
      <c r="AH761" s="188">
        <v>0</v>
      </c>
      <c r="AI761" s="188">
        <v>2</v>
      </c>
      <c r="AJ761" s="188">
        <v>0</v>
      </c>
      <c r="AK761" s="188">
        <v>0</v>
      </c>
      <c r="AL761" s="188">
        <v>0</v>
      </c>
      <c r="AM761" s="188">
        <v>0</v>
      </c>
      <c r="AN761" s="188">
        <v>2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10</v>
      </c>
      <c r="D762" s="331">
        <v>0</v>
      </c>
      <c r="E762" s="193">
        <v>9</v>
      </c>
      <c r="F762" s="193">
        <v>0</v>
      </c>
      <c r="G762" s="193">
        <v>1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11</v>
      </c>
      <c r="R762" s="331">
        <v>0</v>
      </c>
      <c r="S762" s="193">
        <v>9</v>
      </c>
      <c r="T762" s="193">
        <v>0</v>
      </c>
      <c r="U762" s="193">
        <v>2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21</v>
      </c>
      <c r="AF762" s="191">
        <v>0</v>
      </c>
      <c r="AG762" s="191">
        <v>18</v>
      </c>
      <c r="AH762" s="191">
        <v>0</v>
      </c>
      <c r="AI762" s="191">
        <v>3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13</v>
      </c>
      <c r="D763" s="331">
        <v>1</v>
      </c>
      <c r="E763" s="193">
        <v>10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2</v>
      </c>
      <c r="M763" s="193">
        <v>0</v>
      </c>
      <c r="N763" s="193">
        <v>0</v>
      </c>
      <c r="O763" s="332">
        <v>0</v>
      </c>
      <c r="P763" s="180"/>
      <c r="Q763" s="190">
        <v>4</v>
      </c>
      <c r="R763" s="331">
        <v>0</v>
      </c>
      <c r="S763" s="193">
        <v>4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17</v>
      </c>
      <c r="AF763" s="191">
        <v>1</v>
      </c>
      <c r="AG763" s="191">
        <v>14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2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5</v>
      </c>
      <c r="D764" s="331">
        <v>0</v>
      </c>
      <c r="E764" s="193">
        <v>4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1</v>
      </c>
      <c r="M764" s="193">
        <v>0</v>
      </c>
      <c r="N764" s="193">
        <v>0</v>
      </c>
      <c r="O764" s="332">
        <v>0</v>
      </c>
      <c r="P764" s="180"/>
      <c r="Q764" s="190">
        <v>9</v>
      </c>
      <c r="R764" s="331">
        <v>0</v>
      </c>
      <c r="S764" s="193">
        <v>8</v>
      </c>
      <c r="T764" s="193">
        <v>0</v>
      </c>
      <c r="U764" s="193">
        <v>0</v>
      </c>
      <c r="V764" s="193">
        <v>0</v>
      </c>
      <c r="W764" s="193">
        <v>1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14</v>
      </c>
      <c r="AF764" s="191">
        <v>0</v>
      </c>
      <c r="AG764" s="191">
        <v>12</v>
      </c>
      <c r="AH764" s="191">
        <v>0</v>
      </c>
      <c r="AI764" s="191">
        <v>0</v>
      </c>
      <c r="AJ764" s="191">
        <v>0</v>
      </c>
      <c r="AK764" s="191">
        <v>1</v>
      </c>
      <c r="AL764" s="191">
        <v>0</v>
      </c>
      <c r="AM764" s="191">
        <v>0</v>
      </c>
      <c r="AN764" s="191">
        <v>1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10</v>
      </c>
      <c r="D765" s="331">
        <v>1</v>
      </c>
      <c r="E765" s="193">
        <v>7</v>
      </c>
      <c r="F765" s="193">
        <v>0</v>
      </c>
      <c r="G765" s="193">
        <v>1</v>
      </c>
      <c r="H765" s="193">
        <v>0</v>
      </c>
      <c r="I765" s="193">
        <v>0</v>
      </c>
      <c r="J765" s="193">
        <v>0</v>
      </c>
      <c r="K765" s="193">
        <v>0</v>
      </c>
      <c r="L765" s="193">
        <v>1</v>
      </c>
      <c r="M765" s="193">
        <v>0</v>
      </c>
      <c r="N765" s="193">
        <v>0</v>
      </c>
      <c r="O765" s="332">
        <v>0</v>
      </c>
      <c r="P765" s="180"/>
      <c r="Q765" s="190">
        <v>4</v>
      </c>
      <c r="R765" s="331">
        <v>0</v>
      </c>
      <c r="S765" s="193">
        <v>2</v>
      </c>
      <c r="T765" s="193">
        <v>0</v>
      </c>
      <c r="U765" s="193">
        <v>2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14</v>
      </c>
      <c r="AF765" s="191">
        <v>1</v>
      </c>
      <c r="AG765" s="191">
        <v>9</v>
      </c>
      <c r="AH765" s="191">
        <v>0</v>
      </c>
      <c r="AI765" s="191">
        <v>3</v>
      </c>
      <c r="AJ765" s="191">
        <v>0</v>
      </c>
      <c r="AK765" s="191">
        <v>0</v>
      </c>
      <c r="AL765" s="191">
        <v>0</v>
      </c>
      <c r="AM765" s="191">
        <v>0</v>
      </c>
      <c r="AN765" s="191">
        <v>1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10</v>
      </c>
      <c r="D766" s="331">
        <v>0</v>
      </c>
      <c r="E766" s="193">
        <v>9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1</v>
      </c>
      <c r="M766" s="193">
        <v>0</v>
      </c>
      <c r="N766" s="193">
        <v>0</v>
      </c>
      <c r="O766" s="332">
        <v>0</v>
      </c>
      <c r="P766" s="180"/>
      <c r="Q766" s="190">
        <v>5</v>
      </c>
      <c r="R766" s="331">
        <v>0</v>
      </c>
      <c r="S766" s="193">
        <v>4</v>
      </c>
      <c r="T766" s="193">
        <v>0</v>
      </c>
      <c r="U766" s="193">
        <v>1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15</v>
      </c>
      <c r="AF766" s="191">
        <v>0</v>
      </c>
      <c r="AG766" s="191">
        <v>13</v>
      </c>
      <c r="AH766" s="191">
        <v>0</v>
      </c>
      <c r="AI766" s="191">
        <v>1</v>
      </c>
      <c r="AJ766" s="191">
        <v>0</v>
      </c>
      <c r="AK766" s="191">
        <v>0</v>
      </c>
      <c r="AL766" s="191">
        <v>0</v>
      </c>
      <c r="AM766" s="191">
        <v>0</v>
      </c>
      <c r="AN766" s="191">
        <v>1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6</v>
      </c>
      <c r="D767" s="331">
        <v>0</v>
      </c>
      <c r="E767" s="193">
        <v>6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5</v>
      </c>
      <c r="R767" s="331">
        <v>1</v>
      </c>
      <c r="S767" s="193">
        <v>4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11</v>
      </c>
      <c r="AF767" s="191">
        <v>1</v>
      </c>
      <c r="AG767" s="191">
        <v>10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7</v>
      </c>
      <c r="D768" s="331">
        <v>0</v>
      </c>
      <c r="E768" s="193">
        <v>7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5</v>
      </c>
      <c r="R768" s="331">
        <v>0</v>
      </c>
      <c r="S768" s="193">
        <v>4</v>
      </c>
      <c r="T768" s="193">
        <v>0</v>
      </c>
      <c r="U768" s="193">
        <v>1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12</v>
      </c>
      <c r="AF768" s="191">
        <v>0</v>
      </c>
      <c r="AG768" s="191">
        <v>11</v>
      </c>
      <c r="AH768" s="191">
        <v>0</v>
      </c>
      <c r="AI768" s="191">
        <v>1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9</v>
      </c>
      <c r="D769" s="331">
        <v>1</v>
      </c>
      <c r="E769" s="193">
        <v>7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1</v>
      </c>
      <c r="N769" s="193">
        <v>0</v>
      </c>
      <c r="O769" s="332">
        <v>0</v>
      </c>
      <c r="P769" s="180"/>
      <c r="Q769" s="190">
        <v>5</v>
      </c>
      <c r="R769" s="331">
        <v>0</v>
      </c>
      <c r="S769" s="193">
        <v>5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14</v>
      </c>
      <c r="AF769" s="191">
        <v>1</v>
      </c>
      <c r="AG769" s="191">
        <v>12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1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1</v>
      </c>
      <c r="D770" s="331">
        <v>0</v>
      </c>
      <c r="E770" s="193">
        <v>1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2</v>
      </c>
      <c r="R770" s="331">
        <v>0</v>
      </c>
      <c r="S770" s="193">
        <v>1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1</v>
      </c>
      <c r="AB770" s="193">
        <v>0</v>
      </c>
      <c r="AC770" s="332">
        <v>0</v>
      </c>
      <c r="AD770" s="180"/>
      <c r="AE770" s="190">
        <v>3</v>
      </c>
      <c r="AF770" s="191">
        <v>0</v>
      </c>
      <c r="AG770" s="191">
        <v>2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1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7</v>
      </c>
      <c r="D771" s="331">
        <v>0</v>
      </c>
      <c r="E771" s="193">
        <v>5</v>
      </c>
      <c r="F771" s="193">
        <v>0</v>
      </c>
      <c r="G771" s="193">
        <v>1</v>
      </c>
      <c r="H771" s="193">
        <v>0</v>
      </c>
      <c r="I771" s="193">
        <v>0</v>
      </c>
      <c r="J771" s="193">
        <v>0</v>
      </c>
      <c r="K771" s="193">
        <v>0</v>
      </c>
      <c r="L771" s="193">
        <v>1</v>
      </c>
      <c r="M771" s="193">
        <v>0</v>
      </c>
      <c r="N771" s="193">
        <v>0</v>
      </c>
      <c r="O771" s="332">
        <v>0</v>
      </c>
      <c r="P771" s="180"/>
      <c r="Q771" s="190">
        <v>4</v>
      </c>
      <c r="R771" s="331">
        <v>0</v>
      </c>
      <c r="S771" s="193">
        <v>4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11</v>
      </c>
      <c r="AF771" s="191">
        <v>0</v>
      </c>
      <c r="AG771" s="191">
        <v>9</v>
      </c>
      <c r="AH771" s="191">
        <v>0</v>
      </c>
      <c r="AI771" s="191">
        <v>1</v>
      </c>
      <c r="AJ771" s="191">
        <v>0</v>
      </c>
      <c r="AK771" s="191">
        <v>0</v>
      </c>
      <c r="AL771" s="191">
        <v>0</v>
      </c>
      <c r="AM771" s="191">
        <v>0</v>
      </c>
      <c r="AN771" s="191">
        <v>1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4</v>
      </c>
      <c r="D772" s="331">
        <v>0</v>
      </c>
      <c r="E772" s="193">
        <v>4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3</v>
      </c>
      <c r="R772" s="331">
        <v>0</v>
      </c>
      <c r="S772" s="193">
        <v>3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7</v>
      </c>
      <c r="AF772" s="191">
        <v>0</v>
      </c>
      <c r="AG772" s="191">
        <v>7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2</v>
      </c>
      <c r="D773" s="331">
        <v>0</v>
      </c>
      <c r="E773" s="193">
        <v>2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4</v>
      </c>
      <c r="R773" s="331">
        <v>0</v>
      </c>
      <c r="S773" s="193">
        <v>3</v>
      </c>
      <c r="T773" s="193">
        <v>0</v>
      </c>
      <c r="U773" s="193">
        <v>1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6</v>
      </c>
      <c r="AF773" s="191">
        <v>0</v>
      </c>
      <c r="AG773" s="191">
        <v>5</v>
      </c>
      <c r="AH773" s="191">
        <v>0</v>
      </c>
      <c r="AI773" s="191">
        <v>1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1</v>
      </c>
      <c r="D774" s="331">
        <v>0</v>
      </c>
      <c r="E774" s="193">
        <v>1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7</v>
      </c>
      <c r="R774" s="331">
        <v>0</v>
      </c>
      <c r="S774" s="193">
        <v>3</v>
      </c>
      <c r="T774" s="193">
        <v>0</v>
      </c>
      <c r="U774" s="193">
        <v>1</v>
      </c>
      <c r="V774" s="193">
        <v>0</v>
      </c>
      <c r="W774" s="193">
        <v>0</v>
      </c>
      <c r="X774" s="193">
        <v>0</v>
      </c>
      <c r="Y774" s="193">
        <v>0</v>
      </c>
      <c r="Z774" s="193">
        <v>3</v>
      </c>
      <c r="AA774" s="193">
        <v>0</v>
      </c>
      <c r="AB774" s="193">
        <v>0</v>
      </c>
      <c r="AC774" s="332">
        <v>0</v>
      </c>
      <c r="AD774" s="180"/>
      <c r="AE774" s="190">
        <v>8</v>
      </c>
      <c r="AF774" s="191">
        <v>0</v>
      </c>
      <c r="AG774" s="191">
        <v>4</v>
      </c>
      <c r="AH774" s="191">
        <v>0</v>
      </c>
      <c r="AI774" s="191">
        <v>1</v>
      </c>
      <c r="AJ774" s="191">
        <v>0</v>
      </c>
      <c r="AK774" s="191">
        <v>0</v>
      </c>
      <c r="AL774" s="191">
        <v>0</v>
      </c>
      <c r="AM774" s="191">
        <v>0</v>
      </c>
      <c r="AN774" s="191">
        <v>3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2</v>
      </c>
      <c r="D775" s="331">
        <v>0</v>
      </c>
      <c r="E775" s="193">
        <v>1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1</v>
      </c>
      <c r="N775" s="193">
        <v>0</v>
      </c>
      <c r="O775" s="332">
        <v>0</v>
      </c>
      <c r="P775" s="180"/>
      <c r="Q775" s="190">
        <v>1</v>
      </c>
      <c r="R775" s="331">
        <v>0</v>
      </c>
      <c r="S775" s="193">
        <v>1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3</v>
      </c>
      <c r="AF775" s="191">
        <v>0</v>
      </c>
      <c r="AG775" s="191">
        <v>2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1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4</v>
      </c>
      <c r="D776" s="331">
        <v>0</v>
      </c>
      <c r="E776" s="193">
        <v>3</v>
      </c>
      <c r="F776" s="193">
        <v>0</v>
      </c>
      <c r="G776" s="193">
        <v>1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7</v>
      </c>
      <c r="R776" s="331">
        <v>0</v>
      </c>
      <c r="S776" s="193">
        <v>4</v>
      </c>
      <c r="T776" s="193">
        <v>0</v>
      </c>
      <c r="U776" s="193">
        <v>1</v>
      </c>
      <c r="V776" s="193">
        <v>1</v>
      </c>
      <c r="W776" s="193">
        <v>0</v>
      </c>
      <c r="X776" s="193">
        <v>0</v>
      </c>
      <c r="Y776" s="193">
        <v>0</v>
      </c>
      <c r="Z776" s="193">
        <v>1</v>
      </c>
      <c r="AA776" s="193">
        <v>0</v>
      </c>
      <c r="AB776" s="193">
        <v>0</v>
      </c>
      <c r="AC776" s="332">
        <v>0</v>
      </c>
      <c r="AD776" s="180"/>
      <c r="AE776" s="190">
        <v>11</v>
      </c>
      <c r="AF776" s="191">
        <v>0</v>
      </c>
      <c r="AG776" s="191">
        <v>7</v>
      </c>
      <c r="AH776" s="191">
        <v>0</v>
      </c>
      <c r="AI776" s="191">
        <v>2</v>
      </c>
      <c r="AJ776" s="191">
        <v>1</v>
      </c>
      <c r="AK776" s="191">
        <v>0</v>
      </c>
      <c r="AL776" s="191">
        <v>0</v>
      </c>
      <c r="AM776" s="191">
        <v>0</v>
      </c>
      <c r="AN776" s="191">
        <v>1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2</v>
      </c>
      <c r="D777" s="331">
        <v>0</v>
      </c>
      <c r="E777" s="193">
        <v>0</v>
      </c>
      <c r="F777" s="193">
        <v>0</v>
      </c>
      <c r="G777" s="193">
        <v>2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3</v>
      </c>
      <c r="R777" s="331">
        <v>0</v>
      </c>
      <c r="S777" s="193">
        <v>3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5</v>
      </c>
      <c r="AF777" s="191">
        <v>0</v>
      </c>
      <c r="AG777" s="191">
        <v>3</v>
      </c>
      <c r="AH777" s="191">
        <v>0</v>
      </c>
      <c r="AI777" s="191">
        <v>2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5</v>
      </c>
      <c r="D778" s="331">
        <v>1</v>
      </c>
      <c r="E778" s="193">
        <v>4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3</v>
      </c>
      <c r="R778" s="331">
        <v>0</v>
      </c>
      <c r="S778" s="193">
        <v>3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8</v>
      </c>
      <c r="AF778" s="191">
        <v>1</v>
      </c>
      <c r="AG778" s="191">
        <v>7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5</v>
      </c>
      <c r="D779" s="331">
        <v>0</v>
      </c>
      <c r="E779" s="193">
        <v>4</v>
      </c>
      <c r="F779" s="193">
        <v>0</v>
      </c>
      <c r="G779" s="193">
        <v>0</v>
      </c>
      <c r="H779" s="193">
        <v>1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2</v>
      </c>
      <c r="R779" s="331">
        <v>0</v>
      </c>
      <c r="S779" s="193">
        <v>2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7</v>
      </c>
      <c r="AF779" s="191">
        <v>0</v>
      </c>
      <c r="AG779" s="191">
        <v>6</v>
      </c>
      <c r="AH779" s="191">
        <v>0</v>
      </c>
      <c r="AI779" s="191">
        <v>0</v>
      </c>
      <c r="AJ779" s="191">
        <v>1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4</v>
      </c>
      <c r="D780" s="331">
        <v>0</v>
      </c>
      <c r="E780" s="193">
        <v>4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8</v>
      </c>
      <c r="R780" s="331">
        <v>1</v>
      </c>
      <c r="S780" s="193">
        <v>6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1</v>
      </c>
      <c r="AA780" s="193">
        <v>0</v>
      </c>
      <c r="AB780" s="193">
        <v>0</v>
      </c>
      <c r="AC780" s="332">
        <v>0</v>
      </c>
      <c r="AD780" s="180"/>
      <c r="AE780" s="190">
        <v>12</v>
      </c>
      <c r="AF780" s="191">
        <v>1</v>
      </c>
      <c r="AG780" s="191">
        <v>10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1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5</v>
      </c>
      <c r="D781" s="331">
        <v>0</v>
      </c>
      <c r="E781" s="193">
        <v>4</v>
      </c>
      <c r="F781" s="193">
        <v>0</v>
      </c>
      <c r="G781" s="193">
        <v>1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5</v>
      </c>
      <c r="R781" s="331">
        <v>0</v>
      </c>
      <c r="S781" s="193">
        <v>3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2</v>
      </c>
      <c r="AB781" s="193">
        <v>0</v>
      </c>
      <c r="AC781" s="332">
        <v>0</v>
      </c>
      <c r="AD781" s="180"/>
      <c r="AE781" s="190">
        <v>10</v>
      </c>
      <c r="AF781" s="191">
        <v>0</v>
      </c>
      <c r="AG781" s="191">
        <v>7</v>
      </c>
      <c r="AH781" s="191">
        <v>0</v>
      </c>
      <c r="AI781" s="191">
        <v>1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2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1</v>
      </c>
      <c r="D782" s="331">
        <v>0</v>
      </c>
      <c r="E782" s="193">
        <v>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1</v>
      </c>
      <c r="N782" s="193">
        <v>0</v>
      </c>
      <c r="O782" s="332">
        <v>0</v>
      </c>
      <c r="P782" s="180"/>
      <c r="Q782" s="190">
        <v>0</v>
      </c>
      <c r="R782" s="331">
        <v>0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1</v>
      </c>
      <c r="AF782" s="191">
        <v>0</v>
      </c>
      <c r="AG782" s="191">
        <v>0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1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6</v>
      </c>
      <c r="D783" s="331">
        <v>0</v>
      </c>
      <c r="E783" s="193">
        <v>6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10</v>
      </c>
      <c r="R783" s="331">
        <v>0</v>
      </c>
      <c r="S783" s="193">
        <v>7</v>
      </c>
      <c r="T783" s="193">
        <v>0</v>
      </c>
      <c r="U783" s="193">
        <v>2</v>
      </c>
      <c r="V783" s="193">
        <v>0</v>
      </c>
      <c r="W783" s="193">
        <v>0</v>
      </c>
      <c r="X783" s="193">
        <v>0</v>
      </c>
      <c r="Y783" s="193">
        <v>0</v>
      </c>
      <c r="Z783" s="193">
        <v>1</v>
      </c>
      <c r="AA783" s="193">
        <v>0</v>
      </c>
      <c r="AB783" s="193">
        <v>0</v>
      </c>
      <c r="AC783" s="332">
        <v>0</v>
      </c>
      <c r="AD783" s="180"/>
      <c r="AE783" s="190">
        <v>16</v>
      </c>
      <c r="AF783" s="191">
        <v>0</v>
      </c>
      <c r="AG783" s="191">
        <v>13</v>
      </c>
      <c r="AH783" s="191">
        <v>0</v>
      </c>
      <c r="AI783" s="191">
        <v>2</v>
      </c>
      <c r="AJ783" s="191">
        <v>0</v>
      </c>
      <c r="AK783" s="191">
        <v>0</v>
      </c>
      <c r="AL783" s="191">
        <v>0</v>
      </c>
      <c r="AM783" s="191">
        <v>0</v>
      </c>
      <c r="AN783" s="191">
        <v>1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6</v>
      </c>
      <c r="D784" s="331">
        <v>0</v>
      </c>
      <c r="E784" s="193">
        <v>5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1</v>
      </c>
      <c r="N784" s="193">
        <v>0</v>
      </c>
      <c r="O784" s="332">
        <v>0</v>
      </c>
      <c r="P784" s="134"/>
      <c r="Q784" s="190">
        <v>7</v>
      </c>
      <c r="R784" s="331">
        <v>0</v>
      </c>
      <c r="S784" s="193">
        <v>5</v>
      </c>
      <c r="T784" s="193">
        <v>1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1</v>
      </c>
      <c r="AA784" s="193">
        <v>0</v>
      </c>
      <c r="AB784" s="193">
        <v>0</v>
      </c>
      <c r="AC784" s="332">
        <v>0</v>
      </c>
      <c r="AD784" s="134"/>
      <c r="AE784" s="190">
        <v>13</v>
      </c>
      <c r="AF784" s="191">
        <v>0</v>
      </c>
      <c r="AG784" s="191">
        <v>10</v>
      </c>
      <c r="AH784" s="191">
        <v>1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1</v>
      </c>
      <c r="AO784" s="191">
        <v>1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7</v>
      </c>
      <c r="D785" s="331">
        <v>0</v>
      </c>
      <c r="E785" s="193">
        <v>6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1</v>
      </c>
      <c r="M785" s="193">
        <v>0</v>
      </c>
      <c r="N785" s="193">
        <v>0</v>
      </c>
      <c r="O785" s="332">
        <v>0</v>
      </c>
      <c r="P785" s="180"/>
      <c r="Q785" s="190">
        <v>3</v>
      </c>
      <c r="R785" s="331">
        <v>0</v>
      </c>
      <c r="S785" s="193">
        <v>2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1</v>
      </c>
      <c r="AB785" s="193">
        <v>0</v>
      </c>
      <c r="AC785" s="332">
        <v>0</v>
      </c>
      <c r="AD785" s="180"/>
      <c r="AE785" s="190">
        <v>10</v>
      </c>
      <c r="AF785" s="193">
        <v>0</v>
      </c>
      <c r="AG785" s="191">
        <v>8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1</v>
      </c>
      <c r="AO785" s="191">
        <v>1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8</v>
      </c>
      <c r="D786" s="331">
        <v>0</v>
      </c>
      <c r="E786" s="193">
        <v>8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6</v>
      </c>
      <c r="R786" s="331">
        <v>0</v>
      </c>
      <c r="S786" s="193">
        <v>6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14</v>
      </c>
      <c r="AF786" s="191">
        <v>0</v>
      </c>
      <c r="AG786" s="191">
        <v>14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3</v>
      </c>
      <c r="D787" s="331">
        <v>0</v>
      </c>
      <c r="E787" s="193">
        <v>3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12</v>
      </c>
      <c r="R787" s="331">
        <v>2</v>
      </c>
      <c r="S787" s="193">
        <v>8</v>
      </c>
      <c r="T787" s="193">
        <v>0</v>
      </c>
      <c r="U787" s="193">
        <v>1</v>
      </c>
      <c r="V787" s="193">
        <v>0</v>
      </c>
      <c r="W787" s="193">
        <v>0</v>
      </c>
      <c r="X787" s="193">
        <v>0</v>
      </c>
      <c r="Y787" s="193">
        <v>0</v>
      </c>
      <c r="Z787" s="193">
        <v>1</v>
      </c>
      <c r="AA787" s="193">
        <v>0</v>
      </c>
      <c r="AB787" s="193">
        <v>0</v>
      </c>
      <c r="AC787" s="332">
        <v>0</v>
      </c>
      <c r="AD787" s="180"/>
      <c r="AE787" s="190">
        <v>15</v>
      </c>
      <c r="AF787" s="191">
        <v>2</v>
      </c>
      <c r="AG787" s="191">
        <v>11</v>
      </c>
      <c r="AH787" s="191">
        <v>0</v>
      </c>
      <c r="AI787" s="191">
        <v>1</v>
      </c>
      <c r="AJ787" s="191">
        <v>0</v>
      </c>
      <c r="AK787" s="191">
        <v>0</v>
      </c>
      <c r="AL787" s="191">
        <v>0</v>
      </c>
      <c r="AM787" s="191">
        <v>0</v>
      </c>
      <c r="AN787" s="191">
        <v>1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9</v>
      </c>
      <c r="D788" s="331">
        <v>0</v>
      </c>
      <c r="E788" s="193">
        <v>8</v>
      </c>
      <c r="F788" s="193">
        <v>0</v>
      </c>
      <c r="G788" s="193">
        <v>1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13</v>
      </c>
      <c r="R788" s="331">
        <v>0</v>
      </c>
      <c r="S788" s="193">
        <v>9</v>
      </c>
      <c r="T788" s="193">
        <v>0</v>
      </c>
      <c r="U788" s="193">
        <v>2</v>
      </c>
      <c r="V788" s="193">
        <v>0</v>
      </c>
      <c r="W788" s="193">
        <v>0</v>
      </c>
      <c r="X788" s="193">
        <v>1</v>
      </c>
      <c r="Y788" s="193">
        <v>0</v>
      </c>
      <c r="Z788" s="193">
        <v>0</v>
      </c>
      <c r="AA788" s="193">
        <v>1</v>
      </c>
      <c r="AB788" s="193">
        <v>0</v>
      </c>
      <c r="AC788" s="332">
        <v>0</v>
      </c>
      <c r="AD788" s="180"/>
      <c r="AE788" s="190">
        <v>22</v>
      </c>
      <c r="AF788" s="191">
        <v>0</v>
      </c>
      <c r="AG788" s="191">
        <v>17</v>
      </c>
      <c r="AH788" s="191">
        <v>0</v>
      </c>
      <c r="AI788" s="191">
        <v>3</v>
      </c>
      <c r="AJ788" s="191">
        <v>0</v>
      </c>
      <c r="AK788" s="191">
        <v>0</v>
      </c>
      <c r="AL788" s="191">
        <v>1</v>
      </c>
      <c r="AM788" s="191">
        <v>0</v>
      </c>
      <c r="AN788" s="191">
        <v>0</v>
      </c>
      <c r="AO788" s="191">
        <v>1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18</v>
      </c>
      <c r="D789" s="331">
        <v>0</v>
      </c>
      <c r="E789" s="193">
        <v>17</v>
      </c>
      <c r="F789" s="193">
        <v>0</v>
      </c>
      <c r="G789" s="193">
        <v>1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16</v>
      </c>
      <c r="R789" s="331">
        <v>0</v>
      </c>
      <c r="S789" s="193">
        <v>15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1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34</v>
      </c>
      <c r="AF789" s="191">
        <v>0</v>
      </c>
      <c r="AG789" s="191">
        <v>32</v>
      </c>
      <c r="AH789" s="191">
        <v>0</v>
      </c>
      <c r="AI789" s="191">
        <v>1</v>
      </c>
      <c r="AJ789" s="191">
        <v>0</v>
      </c>
      <c r="AK789" s="191">
        <v>0</v>
      </c>
      <c r="AL789" s="191">
        <v>0</v>
      </c>
      <c r="AM789" s="191">
        <v>1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11</v>
      </c>
      <c r="D790" s="331">
        <v>0</v>
      </c>
      <c r="E790" s="193">
        <v>11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11</v>
      </c>
      <c r="R790" s="331">
        <v>0</v>
      </c>
      <c r="S790" s="193">
        <v>10</v>
      </c>
      <c r="T790" s="193">
        <v>0</v>
      </c>
      <c r="U790" s="193">
        <v>1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22</v>
      </c>
      <c r="AF790" s="191">
        <v>0</v>
      </c>
      <c r="AG790" s="191">
        <v>21</v>
      </c>
      <c r="AH790" s="191">
        <v>0</v>
      </c>
      <c r="AI790" s="191">
        <v>1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11</v>
      </c>
      <c r="D791" s="331">
        <v>0</v>
      </c>
      <c r="E791" s="193">
        <v>10</v>
      </c>
      <c r="F791" s="193">
        <v>0</v>
      </c>
      <c r="G791" s="193">
        <v>0</v>
      </c>
      <c r="H791" s="193">
        <v>0</v>
      </c>
      <c r="I791" s="193">
        <v>1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22</v>
      </c>
      <c r="R791" s="331">
        <v>0</v>
      </c>
      <c r="S791" s="193">
        <v>20</v>
      </c>
      <c r="T791" s="193">
        <v>0</v>
      </c>
      <c r="U791" s="193">
        <v>1</v>
      </c>
      <c r="V791" s="193">
        <v>0</v>
      </c>
      <c r="W791" s="193">
        <v>0</v>
      </c>
      <c r="X791" s="193">
        <v>0</v>
      </c>
      <c r="Y791" s="193">
        <v>0</v>
      </c>
      <c r="Z791" s="193">
        <v>1</v>
      </c>
      <c r="AA791" s="193">
        <v>0</v>
      </c>
      <c r="AB791" s="193">
        <v>0</v>
      </c>
      <c r="AC791" s="332">
        <v>0</v>
      </c>
      <c r="AD791" s="180"/>
      <c r="AE791" s="190">
        <v>33</v>
      </c>
      <c r="AF791" s="191">
        <v>0</v>
      </c>
      <c r="AG791" s="191">
        <v>30</v>
      </c>
      <c r="AH791" s="191">
        <v>0</v>
      </c>
      <c r="AI791" s="191">
        <v>1</v>
      </c>
      <c r="AJ791" s="191">
        <v>0</v>
      </c>
      <c r="AK791" s="191">
        <v>1</v>
      </c>
      <c r="AL791" s="191">
        <v>0</v>
      </c>
      <c r="AM791" s="191">
        <v>0</v>
      </c>
      <c r="AN791" s="191">
        <v>1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20</v>
      </c>
      <c r="D792" s="331">
        <v>0</v>
      </c>
      <c r="E792" s="193">
        <v>17</v>
      </c>
      <c r="F792" s="193">
        <v>1</v>
      </c>
      <c r="G792" s="193">
        <v>2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19</v>
      </c>
      <c r="R792" s="331">
        <v>1</v>
      </c>
      <c r="S792" s="193">
        <v>16</v>
      </c>
      <c r="T792" s="193">
        <v>0</v>
      </c>
      <c r="U792" s="193">
        <v>2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39</v>
      </c>
      <c r="AF792" s="191">
        <v>1</v>
      </c>
      <c r="AG792" s="191">
        <v>33</v>
      </c>
      <c r="AH792" s="191">
        <v>1</v>
      </c>
      <c r="AI792" s="191">
        <v>4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15</v>
      </c>
      <c r="D793" s="331">
        <v>0</v>
      </c>
      <c r="E793" s="193">
        <v>14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1</v>
      </c>
      <c r="N793" s="193">
        <v>0</v>
      </c>
      <c r="O793" s="332">
        <v>0</v>
      </c>
      <c r="P793" s="180"/>
      <c r="Q793" s="190">
        <v>18</v>
      </c>
      <c r="R793" s="331">
        <v>1</v>
      </c>
      <c r="S793" s="193">
        <v>15</v>
      </c>
      <c r="T793" s="193">
        <v>0</v>
      </c>
      <c r="U793" s="193">
        <v>1</v>
      </c>
      <c r="V793" s="193">
        <v>1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33</v>
      </c>
      <c r="AF793" s="191">
        <v>1</v>
      </c>
      <c r="AG793" s="191">
        <v>29</v>
      </c>
      <c r="AH793" s="191">
        <v>0</v>
      </c>
      <c r="AI793" s="191">
        <v>1</v>
      </c>
      <c r="AJ793" s="191">
        <v>1</v>
      </c>
      <c r="AK793" s="191">
        <v>0</v>
      </c>
      <c r="AL793" s="191">
        <v>0</v>
      </c>
      <c r="AM793" s="191">
        <v>0</v>
      </c>
      <c r="AN793" s="191">
        <v>0</v>
      </c>
      <c r="AO793" s="191">
        <v>1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26</v>
      </c>
      <c r="D794" s="331">
        <v>1</v>
      </c>
      <c r="E794" s="193">
        <v>22</v>
      </c>
      <c r="F794" s="193">
        <v>0</v>
      </c>
      <c r="G794" s="193">
        <v>1</v>
      </c>
      <c r="H794" s="193">
        <v>0</v>
      </c>
      <c r="I794" s="193">
        <v>0</v>
      </c>
      <c r="J794" s="193">
        <v>0</v>
      </c>
      <c r="K794" s="193">
        <v>0</v>
      </c>
      <c r="L794" s="193">
        <v>1</v>
      </c>
      <c r="M794" s="193">
        <v>1</v>
      </c>
      <c r="N794" s="193">
        <v>0</v>
      </c>
      <c r="O794" s="332">
        <v>0</v>
      </c>
      <c r="P794" s="180"/>
      <c r="Q794" s="190">
        <v>23</v>
      </c>
      <c r="R794" s="331">
        <v>4</v>
      </c>
      <c r="S794" s="193">
        <v>16</v>
      </c>
      <c r="T794" s="193">
        <v>1</v>
      </c>
      <c r="U794" s="193">
        <v>2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49</v>
      </c>
      <c r="AF794" s="191">
        <v>5</v>
      </c>
      <c r="AG794" s="191">
        <v>38</v>
      </c>
      <c r="AH794" s="191">
        <v>1</v>
      </c>
      <c r="AI794" s="191">
        <v>3</v>
      </c>
      <c r="AJ794" s="191">
        <v>0</v>
      </c>
      <c r="AK794" s="191">
        <v>0</v>
      </c>
      <c r="AL794" s="191">
        <v>0</v>
      </c>
      <c r="AM794" s="191">
        <v>0</v>
      </c>
      <c r="AN794" s="191">
        <v>1</v>
      </c>
      <c r="AO794" s="191">
        <v>1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20</v>
      </c>
      <c r="D795" s="331">
        <v>2</v>
      </c>
      <c r="E795" s="193">
        <v>17</v>
      </c>
      <c r="F795" s="193">
        <v>0</v>
      </c>
      <c r="G795" s="193">
        <v>0</v>
      </c>
      <c r="H795" s="193">
        <v>0</v>
      </c>
      <c r="I795" s="193">
        <v>1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26</v>
      </c>
      <c r="R795" s="331">
        <v>1</v>
      </c>
      <c r="S795" s="193">
        <v>22</v>
      </c>
      <c r="T795" s="193">
        <v>0</v>
      </c>
      <c r="U795" s="193">
        <v>1</v>
      </c>
      <c r="V795" s="193">
        <v>1</v>
      </c>
      <c r="W795" s="193">
        <v>0</v>
      </c>
      <c r="X795" s="193">
        <v>0</v>
      </c>
      <c r="Y795" s="193">
        <v>0</v>
      </c>
      <c r="Z795" s="193">
        <v>1</v>
      </c>
      <c r="AA795" s="193">
        <v>0</v>
      </c>
      <c r="AB795" s="193">
        <v>0</v>
      </c>
      <c r="AC795" s="332">
        <v>0</v>
      </c>
      <c r="AD795" s="180"/>
      <c r="AE795" s="190">
        <v>46</v>
      </c>
      <c r="AF795" s="191">
        <v>3</v>
      </c>
      <c r="AG795" s="191">
        <v>39</v>
      </c>
      <c r="AH795" s="191">
        <v>0</v>
      </c>
      <c r="AI795" s="191">
        <v>1</v>
      </c>
      <c r="AJ795" s="191">
        <v>1</v>
      </c>
      <c r="AK795" s="191">
        <v>1</v>
      </c>
      <c r="AL795" s="191">
        <v>0</v>
      </c>
      <c r="AM795" s="191">
        <v>0</v>
      </c>
      <c r="AN795" s="191">
        <v>1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34</v>
      </c>
      <c r="D796" s="331">
        <v>1</v>
      </c>
      <c r="E796" s="193">
        <v>32</v>
      </c>
      <c r="F796" s="193">
        <v>0</v>
      </c>
      <c r="G796" s="193">
        <v>0</v>
      </c>
      <c r="H796" s="193">
        <v>1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36</v>
      </c>
      <c r="R796" s="331">
        <v>5</v>
      </c>
      <c r="S796" s="193">
        <v>30</v>
      </c>
      <c r="T796" s="193">
        <v>0</v>
      </c>
      <c r="U796" s="193">
        <v>1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70</v>
      </c>
      <c r="AF796" s="191">
        <v>6</v>
      </c>
      <c r="AG796" s="191">
        <v>62</v>
      </c>
      <c r="AH796" s="191">
        <v>0</v>
      </c>
      <c r="AI796" s="191">
        <v>1</v>
      </c>
      <c r="AJ796" s="191">
        <v>1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39</v>
      </c>
      <c r="D797" s="331">
        <v>0</v>
      </c>
      <c r="E797" s="193">
        <v>33</v>
      </c>
      <c r="F797" s="193">
        <v>0</v>
      </c>
      <c r="G797" s="193">
        <v>2</v>
      </c>
      <c r="H797" s="193">
        <v>3</v>
      </c>
      <c r="I797" s="193">
        <v>1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36</v>
      </c>
      <c r="R797" s="331">
        <v>3</v>
      </c>
      <c r="S797" s="193">
        <v>31</v>
      </c>
      <c r="T797" s="193">
        <v>0</v>
      </c>
      <c r="U797" s="193">
        <v>2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75</v>
      </c>
      <c r="AF797" s="191">
        <v>3</v>
      </c>
      <c r="AG797" s="191">
        <v>64</v>
      </c>
      <c r="AH797" s="191">
        <v>0</v>
      </c>
      <c r="AI797" s="191">
        <v>4</v>
      </c>
      <c r="AJ797" s="191">
        <v>3</v>
      </c>
      <c r="AK797" s="191">
        <v>1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45</v>
      </c>
      <c r="D798" s="331">
        <v>0</v>
      </c>
      <c r="E798" s="193">
        <v>43</v>
      </c>
      <c r="F798" s="193">
        <v>0</v>
      </c>
      <c r="G798" s="193">
        <v>1</v>
      </c>
      <c r="H798" s="193">
        <v>1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41</v>
      </c>
      <c r="R798" s="331">
        <v>4</v>
      </c>
      <c r="S798" s="193">
        <v>34</v>
      </c>
      <c r="T798" s="193">
        <v>0</v>
      </c>
      <c r="U798" s="193">
        <v>3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86</v>
      </c>
      <c r="AF798" s="191">
        <v>4</v>
      </c>
      <c r="AG798" s="191">
        <v>77</v>
      </c>
      <c r="AH798" s="191">
        <v>0</v>
      </c>
      <c r="AI798" s="191">
        <v>4</v>
      </c>
      <c r="AJ798" s="191">
        <v>1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67</v>
      </c>
      <c r="D799" s="331">
        <v>0</v>
      </c>
      <c r="E799" s="193">
        <v>65</v>
      </c>
      <c r="F799" s="193">
        <v>0</v>
      </c>
      <c r="G799" s="193">
        <v>2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73</v>
      </c>
      <c r="R799" s="331">
        <v>3</v>
      </c>
      <c r="S799" s="193">
        <v>67</v>
      </c>
      <c r="T799" s="193">
        <v>0</v>
      </c>
      <c r="U799" s="193">
        <v>2</v>
      </c>
      <c r="V799" s="193">
        <v>0</v>
      </c>
      <c r="W799" s="193">
        <v>0</v>
      </c>
      <c r="X799" s="193">
        <v>0</v>
      </c>
      <c r="Y799" s="193">
        <v>1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140</v>
      </c>
      <c r="AF799" s="191">
        <v>3</v>
      </c>
      <c r="AG799" s="191">
        <v>132</v>
      </c>
      <c r="AH799" s="191">
        <v>0</v>
      </c>
      <c r="AI799" s="191">
        <v>4</v>
      </c>
      <c r="AJ799" s="191">
        <v>0</v>
      </c>
      <c r="AK799" s="191">
        <v>0</v>
      </c>
      <c r="AL799" s="191">
        <v>0</v>
      </c>
      <c r="AM799" s="191">
        <v>1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63</v>
      </c>
      <c r="D800" s="331">
        <v>3</v>
      </c>
      <c r="E800" s="193">
        <v>54</v>
      </c>
      <c r="F800" s="193">
        <v>2</v>
      </c>
      <c r="G800" s="193">
        <v>3</v>
      </c>
      <c r="H800" s="193">
        <v>0</v>
      </c>
      <c r="I800" s="193">
        <v>1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92</v>
      </c>
      <c r="R800" s="331">
        <v>3</v>
      </c>
      <c r="S800" s="193">
        <v>87</v>
      </c>
      <c r="T800" s="193">
        <v>0</v>
      </c>
      <c r="U800" s="193">
        <v>1</v>
      </c>
      <c r="V800" s="193">
        <v>0</v>
      </c>
      <c r="W800" s="193">
        <v>1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155</v>
      </c>
      <c r="AF800" s="191">
        <v>6</v>
      </c>
      <c r="AG800" s="191">
        <v>141</v>
      </c>
      <c r="AH800" s="191">
        <v>2</v>
      </c>
      <c r="AI800" s="191">
        <v>4</v>
      </c>
      <c r="AJ800" s="191">
        <v>0</v>
      </c>
      <c r="AK800" s="191">
        <v>2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64</v>
      </c>
      <c r="D801" s="331">
        <v>2</v>
      </c>
      <c r="E801" s="193">
        <v>59</v>
      </c>
      <c r="F801" s="193">
        <v>2</v>
      </c>
      <c r="G801" s="193">
        <v>1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88</v>
      </c>
      <c r="R801" s="331">
        <v>0</v>
      </c>
      <c r="S801" s="193">
        <v>86</v>
      </c>
      <c r="T801" s="193">
        <v>0</v>
      </c>
      <c r="U801" s="193">
        <v>1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1</v>
      </c>
      <c r="AB801" s="193">
        <v>0</v>
      </c>
      <c r="AC801" s="332">
        <v>0</v>
      </c>
      <c r="AD801" s="180"/>
      <c r="AE801" s="190">
        <v>152</v>
      </c>
      <c r="AF801" s="191">
        <v>2</v>
      </c>
      <c r="AG801" s="191">
        <v>145</v>
      </c>
      <c r="AH801" s="191">
        <v>2</v>
      </c>
      <c r="AI801" s="191">
        <v>2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1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64</v>
      </c>
      <c r="D802" s="331">
        <v>0</v>
      </c>
      <c r="E802" s="193">
        <v>58</v>
      </c>
      <c r="F802" s="193">
        <v>1</v>
      </c>
      <c r="G802" s="193">
        <v>4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1</v>
      </c>
      <c r="N802" s="193">
        <v>0</v>
      </c>
      <c r="O802" s="332">
        <v>0</v>
      </c>
      <c r="P802" s="180"/>
      <c r="Q802" s="190">
        <v>90</v>
      </c>
      <c r="R802" s="331">
        <v>3</v>
      </c>
      <c r="S802" s="193">
        <v>83</v>
      </c>
      <c r="T802" s="193">
        <v>0</v>
      </c>
      <c r="U802" s="193">
        <v>2</v>
      </c>
      <c r="V802" s="193">
        <v>1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1</v>
      </c>
      <c r="AC802" s="332">
        <v>0</v>
      </c>
      <c r="AD802" s="180"/>
      <c r="AE802" s="190">
        <v>154</v>
      </c>
      <c r="AF802" s="191">
        <v>3</v>
      </c>
      <c r="AG802" s="191">
        <v>141</v>
      </c>
      <c r="AH802" s="191">
        <v>1</v>
      </c>
      <c r="AI802" s="191">
        <v>6</v>
      </c>
      <c r="AJ802" s="191">
        <v>1</v>
      </c>
      <c r="AK802" s="191">
        <v>0</v>
      </c>
      <c r="AL802" s="191">
        <v>0</v>
      </c>
      <c r="AM802" s="191">
        <v>0</v>
      </c>
      <c r="AN802" s="191">
        <v>0</v>
      </c>
      <c r="AO802" s="191">
        <v>1</v>
      </c>
      <c r="AP802" s="191">
        <v>1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85</v>
      </c>
      <c r="D803" s="331">
        <v>4</v>
      </c>
      <c r="E803" s="193">
        <v>77</v>
      </c>
      <c r="F803" s="193">
        <v>0</v>
      </c>
      <c r="G803" s="193">
        <v>4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103</v>
      </c>
      <c r="R803" s="331">
        <v>5</v>
      </c>
      <c r="S803" s="193">
        <v>92</v>
      </c>
      <c r="T803" s="193">
        <v>0</v>
      </c>
      <c r="U803" s="193">
        <v>4</v>
      </c>
      <c r="V803" s="193">
        <v>1</v>
      </c>
      <c r="W803" s="193">
        <v>0</v>
      </c>
      <c r="X803" s="193">
        <v>0</v>
      </c>
      <c r="Y803" s="193">
        <v>0</v>
      </c>
      <c r="Z803" s="193">
        <v>0</v>
      </c>
      <c r="AA803" s="193">
        <v>1</v>
      </c>
      <c r="AB803" s="193">
        <v>0</v>
      </c>
      <c r="AC803" s="332">
        <v>0</v>
      </c>
      <c r="AD803" s="180"/>
      <c r="AE803" s="190">
        <v>188</v>
      </c>
      <c r="AF803" s="191">
        <v>9</v>
      </c>
      <c r="AG803" s="191">
        <v>169</v>
      </c>
      <c r="AH803" s="191">
        <v>0</v>
      </c>
      <c r="AI803" s="191">
        <v>8</v>
      </c>
      <c r="AJ803" s="191">
        <v>1</v>
      </c>
      <c r="AK803" s="191">
        <v>0</v>
      </c>
      <c r="AL803" s="191">
        <v>0</v>
      </c>
      <c r="AM803" s="191">
        <v>0</v>
      </c>
      <c r="AN803" s="191">
        <v>0</v>
      </c>
      <c r="AO803" s="191">
        <v>1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73</v>
      </c>
      <c r="D804" s="331">
        <v>1</v>
      </c>
      <c r="E804" s="193">
        <v>70</v>
      </c>
      <c r="F804" s="193">
        <v>0</v>
      </c>
      <c r="G804" s="193">
        <v>2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110</v>
      </c>
      <c r="R804" s="331">
        <v>3</v>
      </c>
      <c r="S804" s="193">
        <v>103</v>
      </c>
      <c r="T804" s="193">
        <v>0</v>
      </c>
      <c r="U804" s="193">
        <v>3</v>
      </c>
      <c r="V804" s="193">
        <v>0</v>
      </c>
      <c r="W804" s="193">
        <v>0</v>
      </c>
      <c r="X804" s="193">
        <v>0</v>
      </c>
      <c r="Y804" s="193">
        <v>1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183</v>
      </c>
      <c r="AF804" s="191">
        <v>4</v>
      </c>
      <c r="AG804" s="191">
        <v>173</v>
      </c>
      <c r="AH804" s="191">
        <v>0</v>
      </c>
      <c r="AI804" s="191">
        <v>5</v>
      </c>
      <c r="AJ804" s="191">
        <v>0</v>
      </c>
      <c r="AK804" s="191">
        <v>0</v>
      </c>
      <c r="AL804" s="191">
        <v>0</v>
      </c>
      <c r="AM804" s="191">
        <v>1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73</v>
      </c>
      <c r="D805" s="331">
        <v>1</v>
      </c>
      <c r="E805" s="193">
        <v>68</v>
      </c>
      <c r="F805" s="193">
        <v>0</v>
      </c>
      <c r="G805" s="193">
        <v>1</v>
      </c>
      <c r="H805" s="193">
        <v>0</v>
      </c>
      <c r="I805" s="193">
        <v>2</v>
      </c>
      <c r="J805" s="193">
        <v>0</v>
      </c>
      <c r="K805" s="193">
        <v>0</v>
      </c>
      <c r="L805" s="193">
        <v>1</v>
      </c>
      <c r="M805" s="193">
        <v>0</v>
      </c>
      <c r="N805" s="193">
        <v>0</v>
      </c>
      <c r="O805" s="332">
        <v>0</v>
      </c>
      <c r="P805" s="180"/>
      <c r="Q805" s="190">
        <v>64</v>
      </c>
      <c r="R805" s="331">
        <v>4</v>
      </c>
      <c r="S805" s="193">
        <v>58</v>
      </c>
      <c r="T805" s="193">
        <v>0</v>
      </c>
      <c r="U805" s="193">
        <v>2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137</v>
      </c>
      <c r="AF805" s="191">
        <v>5</v>
      </c>
      <c r="AG805" s="191">
        <v>126</v>
      </c>
      <c r="AH805" s="191">
        <v>0</v>
      </c>
      <c r="AI805" s="191">
        <v>3</v>
      </c>
      <c r="AJ805" s="191">
        <v>0</v>
      </c>
      <c r="AK805" s="191">
        <v>2</v>
      </c>
      <c r="AL805" s="191">
        <v>0</v>
      </c>
      <c r="AM805" s="191">
        <v>0</v>
      </c>
      <c r="AN805" s="191">
        <v>1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71</v>
      </c>
      <c r="D806" s="331">
        <v>0</v>
      </c>
      <c r="E806" s="193">
        <v>67</v>
      </c>
      <c r="F806" s="193">
        <v>1</v>
      </c>
      <c r="G806" s="193">
        <v>2</v>
      </c>
      <c r="H806" s="193">
        <v>0</v>
      </c>
      <c r="I806" s="193">
        <v>0</v>
      </c>
      <c r="J806" s="193">
        <v>0</v>
      </c>
      <c r="K806" s="193">
        <v>1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66</v>
      </c>
      <c r="R806" s="331">
        <v>5</v>
      </c>
      <c r="S806" s="193">
        <v>60</v>
      </c>
      <c r="T806" s="193">
        <v>0</v>
      </c>
      <c r="U806" s="193">
        <v>1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137</v>
      </c>
      <c r="AF806" s="191">
        <v>5</v>
      </c>
      <c r="AG806" s="191">
        <v>127</v>
      </c>
      <c r="AH806" s="191">
        <v>1</v>
      </c>
      <c r="AI806" s="191">
        <v>3</v>
      </c>
      <c r="AJ806" s="191">
        <v>0</v>
      </c>
      <c r="AK806" s="191">
        <v>0</v>
      </c>
      <c r="AL806" s="191">
        <v>0</v>
      </c>
      <c r="AM806" s="191">
        <v>1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68</v>
      </c>
      <c r="D807" s="331">
        <v>2</v>
      </c>
      <c r="E807" s="193">
        <v>64</v>
      </c>
      <c r="F807" s="193">
        <v>0</v>
      </c>
      <c r="G807" s="193">
        <v>1</v>
      </c>
      <c r="H807" s="193">
        <v>0</v>
      </c>
      <c r="I807" s="193">
        <v>0</v>
      </c>
      <c r="J807" s="193">
        <v>0</v>
      </c>
      <c r="K807" s="193">
        <v>0</v>
      </c>
      <c r="L807" s="193">
        <v>1</v>
      </c>
      <c r="M807" s="193">
        <v>0</v>
      </c>
      <c r="N807" s="193">
        <v>0</v>
      </c>
      <c r="O807" s="332">
        <v>0</v>
      </c>
      <c r="P807" s="180"/>
      <c r="Q807" s="190">
        <v>60</v>
      </c>
      <c r="R807" s="331">
        <v>2</v>
      </c>
      <c r="S807" s="193">
        <v>52</v>
      </c>
      <c r="T807" s="193">
        <v>1</v>
      </c>
      <c r="U807" s="193">
        <v>3</v>
      </c>
      <c r="V807" s="193">
        <v>0</v>
      </c>
      <c r="W807" s="193">
        <v>1</v>
      </c>
      <c r="X807" s="193">
        <v>0</v>
      </c>
      <c r="Y807" s="193">
        <v>0</v>
      </c>
      <c r="Z807" s="193">
        <v>0</v>
      </c>
      <c r="AA807" s="193">
        <v>1</v>
      </c>
      <c r="AB807" s="193">
        <v>0</v>
      </c>
      <c r="AC807" s="332">
        <v>0</v>
      </c>
      <c r="AD807" s="180"/>
      <c r="AE807" s="190">
        <v>128</v>
      </c>
      <c r="AF807" s="191">
        <v>4</v>
      </c>
      <c r="AG807" s="191">
        <v>116</v>
      </c>
      <c r="AH807" s="191">
        <v>1</v>
      </c>
      <c r="AI807" s="191">
        <v>4</v>
      </c>
      <c r="AJ807" s="191">
        <v>0</v>
      </c>
      <c r="AK807" s="191">
        <v>1</v>
      </c>
      <c r="AL807" s="191">
        <v>0</v>
      </c>
      <c r="AM807" s="191">
        <v>0</v>
      </c>
      <c r="AN807" s="191">
        <v>1</v>
      </c>
      <c r="AO807" s="191">
        <v>1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75</v>
      </c>
      <c r="D808" s="331">
        <v>2</v>
      </c>
      <c r="E808" s="193">
        <v>69</v>
      </c>
      <c r="F808" s="193">
        <v>0</v>
      </c>
      <c r="G808" s="193">
        <v>4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68</v>
      </c>
      <c r="R808" s="331">
        <v>2</v>
      </c>
      <c r="S808" s="193">
        <v>60</v>
      </c>
      <c r="T808" s="193">
        <v>0</v>
      </c>
      <c r="U808" s="193">
        <v>3</v>
      </c>
      <c r="V808" s="193">
        <v>0</v>
      </c>
      <c r="W808" s="193">
        <v>1</v>
      </c>
      <c r="X808" s="193">
        <v>0</v>
      </c>
      <c r="Y808" s="193">
        <v>1</v>
      </c>
      <c r="Z808" s="193">
        <v>0</v>
      </c>
      <c r="AA808" s="193">
        <v>1</v>
      </c>
      <c r="AB808" s="193">
        <v>0</v>
      </c>
      <c r="AC808" s="332">
        <v>0</v>
      </c>
      <c r="AD808" s="134"/>
      <c r="AE808" s="190">
        <v>143</v>
      </c>
      <c r="AF808" s="191">
        <v>4</v>
      </c>
      <c r="AG808" s="191">
        <v>129</v>
      </c>
      <c r="AH808" s="191">
        <v>0</v>
      </c>
      <c r="AI808" s="191">
        <v>7</v>
      </c>
      <c r="AJ808" s="191">
        <v>0</v>
      </c>
      <c r="AK808" s="191">
        <v>1</v>
      </c>
      <c r="AL808" s="191">
        <v>0</v>
      </c>
      <c r="AM808" s="191">
        <v>1</v>
      </c>
      <c r="AN808" s="191">
        <v>0</v>
      </c>
      <c r="AO808" s="191">
        <v>1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103</v>
      </c>
      <c r="D809" s="331">
        <v>2</v>
      </c>
      <c r="E809" s="193">
        <v>96</v>
      </c>
      <c r="F809" s="193">
        <v>0</v>
      </c>
      <c r="G809" s="193">
        <v>3</v>
      </c>
      <c r="H809" s="193">
        <v>1</v>
      </c>
      <c r="I809" s="193">
        <v>0</v>
      </c>
      <c r="J809" s="193">
        <v>1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62</v>
      </c>
      <c r="R809" s="331">
        <v>1</v>
      </c>
      <c r="S809" s="193">
        <v>57</v>
      </c>
      <c r="T809" s="193">
        <v>0</v>
      </c>
      <c r="U809" s="193">
        <v>2</v>
      </c>
      <c r="V809" s="193">
        <v>1</v>
      </c>
      <c r="W809" s="193">
        <v>1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165</v>
      </c>
      <c r="AF809" s="193">
        <v>3</v>
      </c>
      <c r="AG809" s="191">
        <v>153</v>
      </c>
      <c r="AH809" s="191">
        <v>0</v>
      </c>
      <c r="AI809" s="191">
        <v>5</v>
      </c>
      <c r="AJ809" s="191">
        <v>2</v>
      </c>
      <c r="AK809" s="191">
        <v>1</v>
      </c>
      <c r="AL809" s="191">
        <v>1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83</v>
      </c>
      <c r="D810" s="331">
        <v>2</v>
      </c>
      <c r="E810" s="193">
        <v>75</v>
      </c>
      <c r="F810" s="193">
        <v>1</v>
      </c>
      <c r="G810" s="193">
        <v>3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1</v>
      </c>
      <c r="N810" s="193">
        <v>1</v>
      </c>
      <c r="O810" s="332">
        <v>0</v>
      </c>
      <c r="P810" s="180"/>
      <c r="Q810" s="190">
        <v>39</v>
      </c>
      <c r="R810" s="331">
        <v>3</v>
      </c>
      <c r="S810" s="193">
        <v>34</v>
      </c>
      <c r="T810" s="193">
        <v>0</v>
      </c>
      <c r="U810" s="193">
        <v>2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122</v>
      </c>
      <c r="AF810" s="191">
        <v>5</v>
      </c>
      <c r="AG810" s="191">
        <v>109</v>
      </c>
      <c r="AH810" s="191">
        <v>1</v>
      </c>
      <c r="AI810" s="191">
        <v>5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1</v>
      </c>
      <c r="AP810" s="191">
        <v>1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105</v>
      </c>
      <c r="D811" s="331">
        <v>2</v>
      </c>
      <c r="E811" s="193">
        <v>97</v>
      </c>
      <c r="F811" s="193">
        <v>1</v>
      </c>
      <c r="G811" s="193">
        <v>5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54</v>
      </c>
      <c r="R811" s="331">
        <v>4</v>
      </c>
      <c r="S811" s="193">
        <v>48</v>
      </c>
      <c r="T811" s="193">
        <v>0</v>
      </c>
      <c r="U811" s="193">
        <v>1</v>
      </c>
      <c r="V811" s="193">
        <v>0</v>
      </c>
      <c r="W811" s="193">
        <v>0</v>
      </c>
      <c r="X811" s="193">
        <v>1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159</v>
      </c>
      <c r="AF811" s="191">
        <v>6</v>
      </c>
      <c r="AG811" s="191">
        <v>145</v>
      </c>
      <c r="AH811" s="191">
        <v>1</v>
      </c>
      <c r="AI811" s="191">
        <v>6</v>
      </c>
      <c r="AJ811" s="191">
        <v>0</v>
      </c>
      <c r="AK811" s="191">
        <v>0</v>
      </c>
      <c r="AL811" s="191">
        <v>1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89</v>
      </c>
      <c r="D812" s="331">
        <v>2</v>
      </c>
      <c r="E812" s="193">
        <v>85</v>
      </c>
      <c r="F812" s="193">
        <v>0</v>
      </c>
      <c r="G812" s="193">
        <v>2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45</v>
      </c>
      <c r="R812" s="331">
        <v>3</v>
      </c>
      <c r="S812" s="193">
        <v>40</v>
      </c>
      <c r="T812" s="193">
        <v>0</v>
      </c>
      <c r="U812" s="193">
        <v>2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134</v>
      </c>
      <c r="AF812" s="191">
        <v>5</v>
      </c>
      <c r="AG812" s="191">
        <v>125</v>
      </c>
      <c r="AH812" s="191">
        <v>0</v>
      </c>
      <c r="AI812" s="191">
        <v>4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82</v>
      </c>
      <c r="D813" s="331">
        <v>0</v>
      </c>
      <c r="E813" s="193">
        <v>74</v>
      </c>
      <c r="F813" s="193">
        <v>1</v>
      </c>
      <c r="G813" s="193">
        <v>5</v>
      </c>
      <c r="H813" s="193">
        <v>0</v>
      </c>
      <c r="I813" s="193">
        <v>0</v>
      </c>
      <c r="J813" s="193">
        <v>0</v>
      </c>
      <c r="K813" s="193">
        <v>0</v>
      </c>
      <c r="L813" s="193">
        <v>1</v>
      </c>
      <c r="M813" s="193">
        <v>1</v>
      </c>
      <c r="N813" s="193">
        <v>0</v>
      </c>
      <c r="O813" s="332">
        <v>0</v>
      </c>
      <c r="P813" s="180"/>
      <c r="Q813" s="190">
        <v>44</v>
      </c>
      <c r="R813" s="331">
        <v>1</v>
      </c>
      <c r="S813" s="193">
        <v>39</v>
      </c>
      <c r="T813" s="193">
        <v>0</v>
      </c>
      <c r="U813" s="193">
        <v>4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126</v>
      </c>
      <c r="AF813" s="191">
        <v>1</v>
      </c>
      <c r="AG813" s="191">
        <v>113</v>
      </c>
      <c r="AH813" s="191">
        <v>1</v>
      </c>
      <c r="AI813" s="191">
        <v>9</v>
      </c>
      <c r="AJ813" s="191">
        <v>0</v>
      </c>
      <c r="AK813" s="191">
        <v>0</v>
      </c>
      <c r="AL813" s="191">
        <v>0</v>
      </c>
      <c r="AM813" s="191">
        <v>0</v>
      </c>
      <c r="AN813" s="191">
        <v>1</v>
      </c>
      <c r="AO813" s="191">
        <v>1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76</v>
      </c>
      <c r="D814" s="331">
        <v>2</v>
      </c>
      <c r="E814" s="193">
        <v>70</v>
      </c>
      <c r="F814" s="193">
        <v>0</v>
      </c>
      <c r="G814" s="193">
        <v>2</v>
      </c>
      <c r="H814" s="193">
        <v>1</v>
      </c>
      <c r="I814" s="193">
        <v>0</v>
      </c>
      <c r="J814" s="193">
        <v>0</v>
      </c>
      <c r="K814" s="193">
        <v>0</v>
      </c>
      <c r="L814" s="193">
        <v>1</v>
      </c>
      <c r="M814" s="193">
        <v>0</v>
      </c>
      <c r="N814" s="193">
        <v>0</v>
      </c>
      <c r="O814" s="332">
        <v>0</v>
      </c>
      <c r="P814" s="180"/>
      <c r="Q814" s="190">
        <v>64</v>
      </c>
      <c r="R814" s="331">
        <v>2</v>
      </c>
      <c r="S814" s="193">
        <v>54</v>
      </c>
      <c r="T814" s="193">
        <v>0</v>
      </c>
      <c r="U814" s="193">
        <v>8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140</v>
      </c>
      <c r="AF814" s="191">
        <v>4</v>
      </c>
      <c r="AG814" s="191">
        <v>124</v>
      </c>
      <c r="AH814" s="191">
        <v>0</v>
      </c>
      <c r="AI814" s="191">
        <v>10</v>
      </c>
      <c r="AJ814" s="191">
        <v>1</v>
      </c>
      <c r="AK814" s="191">
        <v>0</v>
      </c>
      <c r="AL814" s="191">
        <v>0</v>
      </c>
      <c r="AM814" s="191">
        <v>0</v>
      </c>
      <c r="AN814" s="191">
        <v>1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76</v>
      </c>
      <c r="D815" s="331">
        <v>1</v>
      </c>
      <c r="E815" s="193">
        <v>67</v>
      </c>
      <c r="F815" s="193">
        <v>1</v>
      </c>
      <c r="G815" s="193">
        <v>5</v>
      </c>
      <c r="H815" s="193">
        <v>1</v>
      </c>
      <c r="I815" s="193">
        <v>1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59</v>
      </c>
      <c r="R815" s="331">
        <v>3</v>
      </c>
      <c r="S815" s="193">
        <v>52</v>
      </c>
      <c r="T815" s="193">
        <v>0</v>
      </c>
      <c r="U815" s="193">
        <v>4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135</v>
      </c>
      <c r="AF815" s="191">
        <v>4</v>
      </c>
      <c r="AG815" s="191">
        <v>119</v>
      </c>
      <c r="AH815" s="191">
        <v>1</v>
      </c>
      <c r="AI815" s="191">
        <v>9</v>
      </c>
      <c r="AJ815" s="191">
        <v>1</v>
      </c>
      <c r="AK815" s="191">
        <v>1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88</v>
      </c>
      <c r="D816" s="331">
        <v>3</v>
      </c>
      <c r="E816" s="193">
        <v>79</v>
      </c>
      <c r="F816" s="193">
        <v>1</v>
      </c>
      <c r="G816" s="193">
        <v>4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1</v>
      </c>
      <c r="N816" s="193">
        <v>0</v>
      </c>
      <c r="O816" s="332">
        <v>0</v>
      </c>
      <c r="P816" s="180"/>
      <c r="Q816" s="190">
        <v>60</v>
      </c>
      <c r="R816" s="331">
        <v>2</v>
      </c>
      <c r="S816" s="193">
        <v>53</v>
      </c>
      <c r="T816" s="193">
        <v>0</v>
      </c>
      <c r="U816" s="193">
        <v>4</v>
      </c>
      <c r="V816" s="193">
        <v>1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148</v>
      </c>
      <c r="AF816" s="191">
        <v>5</v>
      </c>
      <c r="AG816" s="191">
        <v>132</v>
      </c>
      <c r="AH816" s="191">
        <v>1</v>
      </c>
      <c r="AI816" s="191">
        <v>8</v>
      </c>
      <c r="AJ816" s="191">
        <v>1</v>
      </c>
      <c r="AK816" s="191">
        <v>0</v>
      </c>
      <c r="AL816" s="191">
        <v>0</v>
      </c>
      <c r="AM816" s="191">
        <v>0</v>
      </c>
      <c r="AN816" s="191">
        <v>0</v>
      </c>
      <c r="AO816" s="191">
        <v>1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76</v>
      </c>
      <c r="D817" s="331">
        <v>0</v>
      </c>
      <c r="E817" s="193">
        <v>73</v>
      </c>
      <c r="F817" s="193">
        <v>1</v>
      </c>
      <c r="G817" s="193">
        <v>1</v>
      </c>
      <c r="H817" s="193">
        <v>0</v>
      </c>
      <c r="I817" s="193">
        <v>0</v>
      </c>
      <c r="J817" s="193">
        <v>0</v>
      </c>
      <c r="K817" s="193">
        <v>0</v>
      </c>
      <c r="L817" s="193">
        <v>1</v>
      </c>
      <c r="M817" s="193">
        <v>0</v>
      </c>
      <c r="N817" s="193">
        <v>0</v>
      </c>
      <c r="O817" s="332">
        <v>0</v>
      </c>
      <c r="P817" s="180"/>
      <c r="Q817" s="190">
        <v>55</v>
      </c>
      <c r="R817" s="331">
        <v>2</v>
      </c>
      <c r="S817" s="193">
        <v>48</v>
      </c>
      <c r="T817" s="193">
        <v>0</v>
      </c>
      <c r="U817" s="193">
        <v>4</v>
      </c>
      <c r="V817" s="193">
        <v>0</v>
      </c>
      <c r="W817" s="193">
        <v>1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131</v>
      </c>
      <c r="AF817" s="191">
        <v>2</v>
      </c>
      <c r="AG817" s="191">
        <v>121</v>
      </c>
      <c r="AH817" s="191">
        <v>1</v>
      </c>
      <c r="AI817" s="191">
        <v>5</v>
      </c>
      <c r="AJ817" s="191">
        <v>0</v>
      </c>
      <c r="AK817" s="191">
        <v>1</v>
      </c>
      <c r="AL817" s="191">
        <v>0</v>
      </c>
      <c r="AM817" s="191">
        <v>0</v>
      </c>
      <c r="AN817" s="191">
        <v>1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77</v>
      </c>
      <c r="D818" s="331">
        <v>3</v>
      </c>
      <c r="E818" s="193">
        <v>69</v>
      </c>
      <c r="F818" s="193">
        <v>0</v>
      </c>
      <c r="G818" s="193">
        <v>3</v>
      </c>
      <c r="H818" s="193">
        <v>0</v>
      </c>
      <c r="I818" s="193">
        <v>0</v>
      </c>
      <c r="J818" s="193">
        <v>1</v>
      </c>
      <c r="K818" s="193">
        <v>0</v>
      </c>
      <c r="L818" s="193">
        <v>1</v>
      </c>
      <c r="M818" s="193">
        <v>0</v>
      </c>
      <c r="N818" s="193">
        <v>0</v>
      </c>
      <c r="O818" s="332">
        <v>0</v>
      </c>
      <c r="P818" s="180"/>
      <c r="Q818" s="190">
        <v>58</v>
      </c>
      <c r="R818" s="331">
        <v>2</v>
      </c>
      <c r="S818" s="193">
        <v>54</v>
      </c>
      <c r="T818" s="193">
        <v>0</v>
      </c>
      <c r="U818" s="193">
        <v>1</v>
      </c>
      <c r="V818" s="193">
        <v>0</v>
      </c>
      <c r="W818" s="193">
        <v>1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135</v>
      </c>
      <c r="AF818" s="191">
        <v>5</v>
      </c>
      <c r="AG818" s="191">
        <v>123</v>
      </c>
      <c r="AH818" s="191">
        <v>0</v>
      </c>
      <c r="AI818" s="191">
        <v>4</v>
      </c>
      <c r="AJ818" s="191">
        <v>0</v>
      </c>
      <c r="AK818" s="191">
        <v>1</v>
      </c>
      <c r="AL818" s="191">
        <v>1</v>
      </c>
      <c r="AM818" s="191">
        <v>0</v>
      </c>
      <c r="AN818" s="191">
        <v>1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75</v>
      </c>
      <c r="D819" s="331">
        <v>2</v>
      </c>
      <c r="E819" s="193">
        <v>64</v>
      </c>
      <c r="F819" s="193">
        <v>2</v>
      </c>
      <c r="G819" s="193">
        <v>4</v>
      </c>
      <c r="H819" s="193">
        <v>0</v>
      </c>
      <c r="I819" s="193">
        <v>0</v>
      </c>
      <c r="J819" s="193">
        <v>0</v>
      </c>
      <c r="K819" s="193">
        <v>0</v>
      </c>
      <c r="L819" s="193">
        <v>1</v>
      </c>
      <c r="M819" s="193">
        <v>2</v>
      </c>
      <c r="N819" s="193">
        <v>0</v>
      </c>
      <c r="O819" s="332">
        <v>0</v>
      </c>
      <c r="P819" s="180"/>
      <c r="Q819" s="190">
        <v>45</v>
      </c>
      <c r="R819" s="331">
        <v>2</v>
      </c>
      <c r="S819" s="193">
        <v>37</v>
      </c>
      <c r="T819" s="193">
        <v>0</v>
      </c>
      <c r="U819" s="193">
        <v>4</v>
      </c>
      <c r="V819" s="193">
        <v>1</v>
      </c>
      <c r="W819" s="193">
        <v>0</v>
      </c>
      <c r="X819" s="193">
        <v>0</v>
      </c>
      <c r="Y819" s="193">
        <v>0</v>
      </c>
      <c r="Z819" s="193">
        <v>0</v>
      </c>
      <c r="AA819" s="193">
        <v>1</v>
      </c>
      <c r="AB819" s="193">
        <v>0</v>
      </c>
      <c r="AC819" s="332">
        <v>0</v>
      </c>
      <c r="AD819" s="180"/>
      <c r="AE819" s="190">
        <v>120</v>
      </c>
      <c r="AF819" s="191">
        <v>4</v>
      </c>
      <c r="AG819" s="191">
        <v>101</v>
      </c>
      <c r="AH819" s="191">
        <v>2</v>
      </c>
      <c r="AI819" s="191">
        <v>8</v>
      </c>
      <c r="AJ819" s="191">
        <v>1</v>
      </c>
      <c r="AK819" s="191">
        <v>0</v>
      </c>
      <c r="AL819" s="191">
        <v>0</v>
      </c>
      <c r="AM819" s="191">
        <v>0</v>
      </c>
      <c r="AN819" s="191">
        <v>1</v>
      </c>
      <c r="AO819" s="191">
        <v>3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73</v>
      </c>
      <c r="D820" s="331">
        <v>0</v>
      </c>
      <c r="E820" s="193">
        <v>70</v>
      </c>
      <c r="F820" s="193">
        <v>0</v>
      </c>
      <c r="G820" s="193">
        <v>2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1</v>
      </c>
      <c r="N820" s="193">
        <v>0</v>
      </c>
      <c r="O820" s="332">
        <v>0</v>
      </c>
      <c r="P820" s="180"/>
      <c r="Q820" s="190">
        <v>63</v>
      </c>
      <c r="R820" s="331">
        <v>3</v>
      </c>
      <c r="S820" s="193">
        <v>58</v>
      </c>
      <c r="T820" s="193">
        <v>0</v>
      </c>
      <c r="U820" s="193">
        <v>1</v>
      </c>
      <c r="V820" s="193">
        <v>0</v>
      </c>
      <c r="W820" s="193">
        <v>1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136</v>
      </c>
      <c r="AF820" s="191">
        <v>3</v>
      </c>
      <c r="AG820" s="191">
        <v>128</v>
      </c>
      <c r="AH820" s="191">
        <v>0</v>
      </c>
      <c r="AI820" s="191">
        <v>3</v>
      </c>
      <c r="AJ820" s="191">
        <v>0</v>
      </c>
      <c r="AK820" s="191">
        <v>1</v>
      </c>
      <c r="AL820" s="191">
        <v>0</v>
      </c>
      <c r="AM820" s="191">
        <v>0</v>
      </c>
      <c r="AN820" s="191">
        <v>0</v>
      </c>
      <c r="AO820" s="191">
        <v>1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70</v>
      </c>
      <c r="D821" s="331">
        <v>4</v>
      </c>
      <c r="E821" s="193">
        <v>64</v>
      </c>
      <c r="F821" s="193">
        <v>0</v>
      </c>
      <c r="G821" s="193">
        <v>1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1</v>
      </c>
      <c r="N821" s="193">
        <v>0</v>
      </c>
      <c r="O821" s="332">
        <v>0</v>
      </c>
      <c r="P821" s="180"/>
      <c r="Q821" s="190">
        <v>69</v>
      </c>
      <c r="R821" s="331">
        <v>4</v>
      </c>
      <c r="S821" s="193">
        <v>60</v>
      </c>
      <c r="T821" s="193">
        <v>0</v>
      </c>
      <c r="U821" s="193">
        <v>2</v>
      </c>
      <c r="V821" s="193">
        <v>0</v>
      </c>
      <c r="W821" s="193">
        <v>2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1</v>
      </c>
      <c r="AD821" s="180"/>
      <c r="AE821" s="190">
        <v>139</v>
      </c>
      <c r="AF821" s="191">
        <v>8</v>
      </c>
      <c r="AG821" s="191">
        <v>124</v>
      </c>
      <c r="AH821" s="191">
        <v>0</v>
      </c>
      <c r="AI821" s="191">
        <v>3</v>
      </c>
      <c r="AJ821" s="191">
        <v>0</v>
      </c>
      <c r="AK821" s="191">
        <v>2</v>
      </c>
      <c r="AL821" s="191">
        <v>0</v>
      </c>
      <c r="AM821" s="191">
        <v>0</v>
      </c>
      <c r="AN821" s="191">
        <v>0</v>
      </c>
      <c r="AO821" s="191">
        <v>1</v>
      </c>
      <c r="AP821" s="191">
        <v>0</v>
      </c>
      <c r="AQ821" s="192">
        <v>1</v>
      </c>
      <c r="AR821" s="11"/>
    </row>
    <row r="822" spans="1:44" x14ac:dyDescent="0.25">
      <c r="A822" s="240">
        <v>7</v>
      </c>
      <c r="B822" s="311">
        <v>0.63541700000000001</v>
      </c>
      <c r="C822" s="190">
        <v>85</v>
      </c>
      <c r="D822" s="331">
        <v>2</v>
      </c>
      <c r="E822" s="193">
        <v>78</v>
      </c>
      <c r="F822" s="193">
        <v>0</v>
      </c>
      <c r="G822" s="193">
        <v>3</v>
      </c>
      <c r="H822" s="193">
        <v>0</v>
      </c>
      <c r="I822" s="193">
        <v>0</v>
      </c>
      <c r="J822" s="193">
        <v>0</v>
      </c>
      <c r="K822" s="193">
        <v>1</v>
      </c>
      <c r="L822" s="193">
        <v>1</v>
      </c>
      <c r="M822" s="193">
        <v>0</v>
      </c>
      <c r="N822" s="193">
        <v>0</v>
      </c>
      <c r="O822" s="332">
        <v>0</v>
      </c>
      <c r="P822" s="180"/>
      <c r="Q822" s="190">
        <v>66</v>
      </c>
      <c r="R822" s="331">
        <v>5</v>
      </c>
      <c r="S822" s="193">
        <v>56</v>
      </c>
      <c r="T822" s="193">
        <v>0</v>
      </c>
      <c r="U822" s="193">
        <v>3</v>
      </c>
      <c r="V822" s="193">
        <v>0</v>
      </c>
      <c r="W822" s="193">
        <v>1</v>
      </c>
      <c r="X822" s="193">
        <v>0</v>
      </c>
      <c r="Y822" s="193">
        <v>0</v>
      </c>
      <c r="Z822" s="193">
        <v>0</v>
      </c>
      <c r="AA822" s="193">
        <v>1</v>
      </c>
      <c r="AB822" s="193">
        <v>0</v>
      </c>
      <c r="AC822" s="332">
        <v>0</v>
      </c>
      <c r="AD822" s="180"/>
      <c r="AE822" s="190">
        <v>151</v>
      </c>
      <c r="AF822" s="191">
        <v>7</v>
      </c>
      <c r="AG822" s="191">
        <v>134</v>
      </c>
      <c r="AH822" s="191">
        <v>0</v>
      </c>
      <c r="AI822" s="191">
        <v>6</v>
      </c>
      <c r="AJ822" s="191">
        <v>0</v>
      </c>
      <c r="AK822" s="191">
        <v>1</v>
      </c>
      <c r="AL822" s="191">
        <v>0</v>
      </c>
      <c r="AM822" s="191">
        <v>1</v>
      </c>
      <c r="AN822" s="191">
        <v>1</v>
      </c>
      <c r="AO822" s="191">
        <v>1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96</v>
      </c>
      <c r="D823" s="331">
        <v>1</v>
      </c>
      <c r="E823" s="193">
        <v>84</v>
      </c>
      <c r="F823" s="193">
        <v>0</v>
      </c>
      <c r="G823" s="193">
        <v>7</v>
      </c>
      <c r="H823" s="193">
        <v>0</v>
      </c>
      <c r="I823" s="193">
        <v>1</v>
      </c>
      <c r="J823" s="193">
        <v>0</v>
      </c>
      <c r="K823" s="193">
        <v>0</v>
      </c>
      <c r="L823" s="193">
        <v>2</v>
      </c>
      <c r="M823" s="193">
        <v>1</v>
      </c>
      <c r="N823" s="193">
        <v>0</v>
      </c>
      <c r="O823" s="332">
        <v>0</v>
      </c>
      <c r="P823" s="180"/>
      <c r="Q823" s="190">
        <v>64</v>
      </c>
      <c r="R823" s="331">
        <v>8</v>
      </c>
      <c r="S823" s="193">
        <v>51</v>
      </c>
      <c r="T823" s="193">
        <v>1</v>
      </c>
      <c r="U823" s="193">
        <v>2</v>
      </c>
      <c r="V823" s="193">
        <v>1</v>
      </c>
      <c r="W823" s="193">
        <v>1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160</v>
      </c>
      <c r="AF823" s="191">
        <v>9</v>
      </c>
      <c r="AG823" s="191">
        <v>135</v>
      </c>
      <c r="AH823" s="191">
        <v>1</v>
      </c>
      <c r="AI823" s="191">
        <v>9</v>
      </c>
      <c r="AJ823" s="191">
        <v>1</v>
      </c>
      <c r="AK823" s="191">
        <v>2</v>
      </c>
      <c r="AL823" s="191">
        <v>0</v>
      </c>
      <c r="AM823" s="191">
        <v>0</v>
      </c>
      <c r="AN823" s="191">
        <v>2</v>
      </c>
      <c r="AO823" s="191">
        <v>1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77</v>
      </c>
      <c r="D824" s="331">
        <v>3</v>
      </c>
      <c r="E824" s="193">
        <v>72</v>
      </c>
      <c r="F824" s="193">
        <v>0</v>
      </c>
      <c r="G824" s="193">
        <v>1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1</v>
      </c>
      <c r="N824" s="193">
        <v>0</v>
      </c>
      <c r="O824" s="332">
        <v>0</v>
      </c>
      <c r="P824" s="180"/>
      <c r="Q824" s="190">
        <v>69</v>
      </c>
      <c r="R824" s="331">
        <v>2</v>
      </c>
      <c r="S824" s="193">
        <v>63</v>
      </c>
      <c r="T824" s="193">
        <v>1</v>
      </c>
      <c r="U824" s="193">
        <v>2</v>
      </c>
      <c r="V824" s="193">
        <v>0</v>
      </c>
      <c r="W824" s="193">
        <v>1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146</v>
      </c>
      <c r="AF824" s="191">
        <v>5</v>
      </c>
      <c r="AG824" s="191">
        <v>135</v>
      </c>
      <c r="AH824" s="191">
        <v>1</v>
      </c>
      <c r="AI824" s="191">
        <v>3</v>
      </c>
      <c r="AJ824" s="191">
        <v>0</v>
      </c>
      <c r="AK824" s="191">
        <v>1</v>
      </c>
      <c r="AL824" s="191">
        <v>0</v>
      </c>
      <c r="AM824" s="191">
        <v>0</v>
      </c>
      <c r="AN824" s="191">
        <v>0</v>
      </c>
      <c r="AO824" s="191">
        <v>1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80</v>
      </c>
      <c r="D825" s="331">
        <v>0</v>
      </c>
      <c r="E825" s="193">
        <v>74</v>
      </c>
      <c r="F825" s="193">
        <v>0</v>
      </c>
      <c r="G825" s="193">
        <v>4</v>
      </c>
      <c r="H825" s="193">
        <v>0</v>
      </c>
      <c r="I825" s="193">
        <v>0</v>
      </c>
      <c r="J825" s="193">
        <v>1</v>
      </c>
      <c r="K825" s="193">
        <v>0</v>
      </c>
      <c r="L825" s="193">
        <v>1</v>
      </c>
      <c r="M825" s="193">
        <v>0</v>
      </c>
      <c r="N825" s="193">
        <v>0</v>
      </c>
      <c r="O825" s="332">
        <v>0</v>
      </c>
      <c r="P825" s="180"/>
      <c r="Q825" s="190">
        <v>57</v>
      </c>
      <c r="R825" s="331">
        <v>7</v>
      </c>
      <c r="S825" s="193">
        <v>48</v>
      </c>
      <c r="T825" s="193">
        <v>0</v>
      </c>
      <c r="U825" s="193">
        <v>1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1</v>
      </c>
      <c r="AB825" s="193">
        <v>0</v>
      </c>
      <c r="AC825" s="332">
        <v>0</v>
      </c>
      <c r="AD825" s="180"/>
      <c r="AE825" s="190">
        <v>137</v>
      </c>
      <c r="AF825" s="191">
        <v>7</v>
      </c>
      <c r="AG825" s="191">
        <v>122</v>
      </c>
      <c r="AH825" s="191">
        <v>0</v>
      </c>
      <c r="AI825" s="191">
        <v>5</v>
      </c>
      <c r="AJ825" s="191">
        <v>0</v>
      </c>
      <c r="AK825" s="191">
        <v>0</v>
      </c>
      <c r="AL825" s="191">
        <v>1</v>
      </c>
      <c r="AM825" s="191">
        <v>0</v>
      </c>
      <c r="AN825" s="191">
        <v>1</v>
      </c>
      <c r="AO825" s="191">
        <v>1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87</v>
      </c>
      <c r="D826" s="331">
        <v>0</v>
      </c>
      <c r="E826" s="193">
        <v>84</v>
      </c>
      <c r="F826" s="193">
        <v>0</v>
      </c>
      <c r="G826" s="193">
        <v>2</v>
      </c>
      <c r="H826" s="193">
        <v>0</v>
      </c>
      <c r="I826" s="193">
        <v>0</v>
      </c>
      <c r="J826" s="193">
        <v>0</v>
      </c>
      <c r="K826" s="193">
        <v>1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48</v>
      </c>
      <c r="R826" s="331">
        <v>1</v>
      </c>
      <c r="S826" s="193">
        <v>46</v>
      </c>
      <c r="T826" s="193">
        <v>0</v>
      </c>
      <c r="U826" s="193">
        <v>0</v>
      </c>
      <c r="V826" s="193">
        <v>0</v>
      </c>
      <c r="W826" s="193">
        <v>0</v>
      </c>
      <c r="X826" s="193">
        <v>0</v>
      </c>
      <c r="Y826" s="193">
        <v>0</v>
      </c>
      <c r="Z826" s="193">
        <v>1</v>
      </c>
      <c r="AA826" s="193">
        <v>0</v>
      </c>
      <c r="AB826" s="193">
        <v>0</v>
      </c>
      <c r="AC826" s="332">
        <v>0</v>
      </c>
      <c r="AD826" s="180"/>
      <c r="AE826" s="190">
        <v>135</v>
      </c>
      <c r="AF826" s="191">
        <v>1</v>
      </c>
      <c r="AG826" s="191">
        <v>130</v>
      </c>
      <c r="AH826" s="191">
        <v>0</v>
      </c>
      <c r="AI826" s="191">
        <v>2</v>
      </c>
      <c r="AJ826" s="191">
        <v>0</v>
      </c>
      <c r="AK826" s="191">
        <v>0</v>
      </c>
      <c r="AL826" s="191">
        <v>0</v>
      </c>
      <c r="AM826" s="191">
        <v>1</v>
      </c>
      <c r="AN826" s="191">
        <v>1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88</v>
      </c>
      <c r="D827" s="331">
        <v>2</v>
      </c>
      <c r="E827" s="193">
        <v>82</v>
      </c>
      <c r="F827" s="193">
        <v>0</v>
      </c>
      <c r="G827" s="193">
        <v>3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1</v>
      </c>
      <c r="N827" s="193">
        <v>0</v>
      </c>
      <c r="O827" s="332">
        <v>0</v>
      </c>
      <c r="P827" s="180"/>
      <c r="Q827" s="190">
        <v>77</v>
      </c>
      <c r="R827" s="331">
        <v>2</v>
      </c>
      <c r="S827" s="193">
        <v>64</v>
      </c>
      <c r="T827" s="193">
        <v>1</v>
      </c>
      <c r="U827" s="193">
        <v>6</v>
      </c>
      <c r="V827" s="193">
        <v>1</v>
      </c>
      <c r="W827" s="193">
        <v>2</v>
      </c>
      <c r="X827" s="193">
        <v>0</v>
      </c>
      <c r="Y827" s="193">
        <v>0</v>
      </c>
      <c r="Z827" s="193">
        <v>1</v>
      </c>
      <c r="AA827" s="193">
        <v>0</v>
      </c>
      <c r="AB827" s="193">
        <v>0</v>
      </c>
      <c r="AC827" s="332">
        <v>0</v>
      </c>
      <c r="AD827" s="180"/>
      <c r="AE827" s="190">
        <v>165</v>
      </c>
      <c r="AF827" s="191">
        <v>4</v>
      </c>
      <c r="AG827" s="191">
        <v>146</v>
      </c>
      <c r="AH827" s="191">
        <v>1</v>
      </c>
      <c r="AI827" s="191">
        <v>9</v>
      </c>
      <c r="AJ827" s="191">
        <v>1</v>
      </c>
      <c r="AK827" s="191">
        <v>2</v>
      </c>
      <c r="AL827" s="191">
        <v>0</v>
      </c>
      <c r="AM827" s="191">
        <v>0</v>
      </c>
      <c r="AN827" s="191">
        <v>1</v>
      </c>
      <c r="AO827" s="191">
        <v>1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72</v>
      </c>
      <c r="D828" s="331">
        <v>2</v>
      </c>
      <c r="E828" s="193">
        <v>65</v>
      </c>
      <c r="F828" s="193">
        <v>2</v>
      </c>
      <c r="G828" s="193">
        <v>1</v>
      </c>
      <c r="H828" s="193">
        <v>0</v>
      </c>
      <c r="I828" s="193">
        <v>0</v>
      </c>
      <c r="J828" s="193">
        <v>0</v>
      </c>
      <c r="K828" s="193">
        <v>0</v>
      </c>
      <c r="L828" s="193">
        <v>1</v>
      </c>
      <c r="M828" s="193">
        <v>1</v>
      </c>
      <c r="N828" s="193">
        <v>0</v>
      </c>
      <c r="O828" s="332">
        <v>0</v>
      </c>
      <c r="P828" s="180"/>
      <c r="Q828" s="190">
        <v>60</v>
      </c>
      <c r="R828" s="331">
        <v>4</v>
      </c>
      <c r="S828" s="193">
        <v>53</v>
      </c>
      <c r="T828" s="193">
        <v>0</v>
      </c>
      <c r="U828" s="193">
        <v>1</v>
      </c>
      <c r="V828" s="193">
        <v>0</v>
      </c>
      <c r="W828" s="193">
        <v>2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132</v>
      </c>
      <c r="AF828" s="191">
        <v>6</v>
      </c>
      <c r="AG828" s="191">
        <v>118</v>
      </c>
      <c r="AH828" s="191">
        <v>2</v>
      </c>
      <c r="AI828" s="191">
        <v>2</v>
      </c>
      <c r="AJ828" s="191">
        <v>0</v>
      </c>
      <c r="AK828" s="191">
        <v>2</v>
      </c>
      <c r="AL828" s="191">
        <v>0</v>
      </c>
      <c r="AM828" s="191">
        <v>0</v>
      </c>
      <c r="AN828" s="191">
        <v>1</v>
      </c>
      <c r="AO828" s="191">
        <v>1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79</v>
      </c>
      <c r="D829" s="331">
        <v>0</v>
      </c>
      <c r="E829" s="193">
        <v>75</v>
      </c>
      <c r="F829" s="193">
        <v>0</v>
      </c>
      <c r="G829" s="193">
        <v>1</v>
      </c>
      <c r="H829" s="193">
        <v>1</v>
      </c>
      <c r="I829" s="193">
        <v>0</v>
      </c>
      <c r="J829" s="193">
        <v>0</v>
      </c>
      <c r="K829" s="193">
        <v>0</v>
      </c>
      <c r="L829" s="193">
        <v>1</v>
      </c>
      <c r="M829" s="193">
        <v>0</v>
      </c>
      <c r="N829" s="193">
        <v>0</v>
      </c>
      <c r="O829" s="332">
        <v>1</v>
      </c>
      <c r="P829" s="180"/>
      <c r="Q829" s="190">
        <v>54</v>
      </c>
      <c r="R829" s="331">
        <v>0</v>
      </c>
      <c r="S829" s="193">
        <v>52</v>
      </c>
      <c r="T829" s="193">
        <v>0</v>
      </c>
      <c r="U829" s="193">
        <v>2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133</v>
      </c>
      <c r="AF829" s="191">
        <v>0</v>
      </c>
      <c r="AG829" s="191">
        <v>127</v>
      </c>
      <c r="AH829" s="191">
        <v>0</v>
      </c>
      <c r="AI829" s="191">
        <v>3</v>
      </c>
      <c r="AJ829" s="191">
        <v>1</v>
      </c>
      <c r="AK829" s="191">
        <v>0</v>
      </c>
      <c r="AL829" s="191">
        <v>0</v>
      </c>
      <c r="AM829" s="191">
        <v>0</v>
      </c>
      <c r="AN829" s="191">
        <v>1</v>
      </c>
      <c r="AO829" s="191">
        <v>0</v>
      </c>
      <c r="AP829" s="191">
        <v>0</v>
      </c>
      <c r="AQ829" s="192">
        <v>1</v>
      </c>
      <c r="AR829" s="11"/>
    </row>
    <row r="830" spans="1:44" x14ac:dyDescent="0.25">
      <c r="A830" s="240">
        <v>7</v>
      </c>
      <c r="B830" s="311">
        <v>0.71875</v>
      </c>
      <c r="C830" s="190">
        <v>91</v>
      </c>
      <c r="D830" s="331">
        <v>3</v>
      </c>
      <c r="E830" s="193">
        <v>84</v>
      </c>
      <c r="F830" s="193">
        <v>2</v>
      </c>
      <c r="G830" s="193">
        <v>1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1</v>
      </c>
      <c r="N830" s="193">
        <v>0</v>
      </c>
      <c r="O830" s="332">
        <v>0</v>
      </c>
      <c r="P830" s="180"/>
      <c r="Q830" s="190">
        <v>56</v>
      </c>
      <c r="R830" s="331">
        <v>1</v>
      </c>
      <c r="S830" s="193">
        <v>52</v>
      </c>
      <c r="T830" s="193">
        <v>1</v>
      </c>
      <c r="U830" s="193">
        <v>2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147</v>
      </c>
      <c r="AF830" s="191">
        <v>4</v>
      </c>
      <c r="AG830" s="191">
        <v>136</v>
      </c>
      <c r="AH830" s="191">
        <v>3</v>
      </c>
      <c r="AI830" s="191">
        <v>3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1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55</v>
      </c>
      <c r="D831" s="331">
        <v>1</v>
      </c>
      <c r="E831" s="193">
        <v>52</v>
      </c>
      <c r="F831" s="193">
        <v>1</v>
      </c>
      <c r="G831" s="193">
        <v>1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56</v>
      </c>
      <c r="R831" s="331">
        <v>6</v>
      </c>
      <c r="S831" s="193">
        <v>47</v>
      </c>
      <c r="T831" s="193">
        <v>0</v>
      </c>
      <c r="U831" s="193">
        <v>2</v>
      </c>
      <c r="V831" s="193">
        <v>0</v>
      </c>
      <c r="W831" s="193">
        <v>0</v>
      </c>
      <c r="X831" s="193">
        <v>0</v>
      </c>
      <c r="Y831" s="193">
        <v>0</v>
      </c>
      <c r="Z831" s="193">
        <v>1</v>
      </c>
      <c r="AA831" s="193">
        <v>0</v>
      </c>
      <c r="AB831" s="193">
        <v>0</v>
      </c>
      <c r="AC831" s="332">
        <v>0</v>
      </c>
      <c r="AD831" s="180"/>
      <c r="AE831" s="190">
        <v>111</v>
      </c>
      <c r="AF831" s="191">
        <v>7</v>
      </c>
      <c r="AG831" s="191">
        <v>99</v>
      </c>
      <c r="AH831" s="191">
        <v>1</v>
      </c>
      <c r="AI831" s="191">
        <v>3</v>
      </c>
      <c r="AJ831" s="191">
        <v>0</v>
      </c>
      <c r="AK831" s="191">
        <v>0</v>
      </c>
      <c r="AL831" s="191">
        <v>0</v>
      </c>
      <c r="AM831" s="191">
        <v>0</v>
      </c>
      <c r="AN831" s="191">
        <v>1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77</v>
      </c>
      <c r="D832" s="331">
        <v>2</v>
      </c>
      <c r="E832" s="193">
        <v>66</v>
      </c>
      <c r="F832" s="193">
        <v>2</v>
      </c>
      <c r="G832" s="193">
        <v>6</v>
      </c>
      <c r="H832" s="193">
        <v>0</v>
      </c>
      <c r="I832" s="193">
        <v>0</v>
      </c>
      <c r="J832" s="193">
        <v>0</v>
      </c>
      <c r="K832" s="193">
        <v>0</v>
      </c>
      <c r="L832" s="193">
        <v>1</v>
      </c>
      <c r="M832" s="193">
        <v>0</v>
      </c>
      <c r="N832" s="193">
        <v>0</v>
      </c>
      <c r="O832" s="332">
        <v>0</v>
      </c>
      <c r="P832" s="134"/>
      <c r="Q832" s="190">
        <v>39</v>
      </c>
      <c r="R832" s="331">
        <v>3</v>
      </c>
      <c r="S832" s="193">
        <v>32</v>
      </c>
      <c r="T832" s="193">
        <v>1</v>
      </c>
      <c r="U832" s="193">
        <v>2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1</v>
      </c>
      <c r="AB832" s="193">
        <v>0</v>
      </c>
      <c r="AC832" s="332">
        <v>0</v>
      </c>
      <c r="AD832" s="134"/>
      <c r="AE832" s="190">
        <v>116</v>
      </c>
      <c r="AF832" s="191">
        <v>5</v>
      </c>
      <c r="AG832" s="191">
        <v>98</v>
      </c>
      <c r="AH832" s="191">
        <v>3</v>
      </c>
      <c r="AI832" s="191">
        <v>8</v>
      </c>
      <c r="AJ832" s="191">
        <v>0</v>
      </c>
      <c r="AK832" s="191">
        <v>0</v>
      </c>
      <c r="AL832" s="191">
        <v>0</v>
      </c>
      <c r="AM832" s="191">
        <v>0</v>
      </c>
      <c r="AN832" s="191">
        <v>1</v>
      </c>
      <c r="AO832" s="191">
        <v>1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61</v>
      </c>
      <c r="D833" s="331">
        <v>0</v>
      </c>
      <c r="E833" s="193">
        <v>57</v>
      </c>
      <c r="F833" s="193">
        <v>2</v>
      </c>
      <c r="G833" s="193">
        <v>1</v>
      </c>
      <c r="H833" s="193">
        <v>0</v>
      </c>
      <c r="I833" s="193">
        <v>0</v>
      </c>
      <c r="J833" s="193">
        <v>0</v>
      </c>
      <c r="K833" s="193">
        <v>0</v>
      </c>
      <c r="L833" s="193">
        <v>1</v>
      </c>
      <c r="M833" s="193">
        <v>0</v>
      </c>
      <c r="N833" s="193">
        <v>0</v>
      </c>
      <c r="O833" s="332">
        <v>0</v>
      </c>
      <c r="P833" s="180"/>
      <c r="Q833" s="190">
        <v>52</v>
      </c>
      <c r="R833" s="331">
        <v>1</v>
      </c>
      <c r="S833" s="193">
        <v>47</v>
      </c>
      <c r="T833" s="193">
        <v>0</v>
      </c>
      <c r="U833" s="193">
        <v>1</v>
      </c>
      <c r="V833" s="193">
        <v>0</v>
      </c>
      <c r="W833" s="193">
        <v>0</v>
      </c>
      <c r="X833" s="193">
        <v>0</v>
      </c>
      <c r="Y833" s="193">
        <v>0</v>
      </c>
      <c r="Z833" s="193">
        <v>1</v>
      </c>
      <c r="AA833" s="193">
        <v>2</v>
      </c>
      <c r="AB833" s="193">
        <v>0</v>
      </c>
      <c r="AC833" s="332">
        <v>0</v>
      </c>
      <c r="AD833" s="180"/>
      <c r="AE833" s="190">
        <v>113</v>
      </c>
      <c r="AF833" s="193">
        <v>1</v>
      </c>
      <c r="AG833" s="191">
        <v>104</v>
      </c>
      <c r="AH833" s="191">
        <v>2</v>
      </c>
      <c r="AI833" s="191">
        <v>2</v>
      </c>
      <c r="AJ833" s="191">
        <v>0</v>
      </c>
      <c r="AK833" s="191">
        <v>0</v>
      </c>
      <c r="AL833" s="191">
        <v>0</v>
      </c>
      <c r="AM833" s="191">
        <v>0</v>
      </c>
      <c r="AN833" s="191">
        <v>2</v>
      </c>
      <c r="AO833" s="191">
        <v>2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49</v>
      </c>
      <c r="D834" s="331">
        <v>1</v>
      </c>
      <c r="E834" s="193">
        <v>44</v>
      </c>
      <c r="F834" s="193">
        <v>1</v>
      </c>
      <c r="G834" s="193">
        <v>1</v>
      </c>
      <c r="H834" s="193">
        <v>1</v>
      </c>
      <c r="I834" s="193">
        <v>0</v>
      </c>
      <c r="J834" s="193">
        <v>0</v>
      </c>
      <c r="K834" s="193">
        <v>1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46</v>
      </c>
      <c r="R834" s="331">
        <v>2</v>
      </c>
      <c r="S834" s="193">
        <v>37</v>
      </c>
      <c r="T834" s="193">
        <v>1</v>
      </c>
      <c r="U834" s="193">
        <v>4</v>
      </c>
      <c r="V834" s="193">
        <v>1</v>
      </c>
      <c r="W834" s="193">
        <v>0</v>
      </c>
      <c r="X834" s="193">
        <v>0</v>
      </c>
      <c r="Y834" s="193">
        <v>0</v>
      </c>
      <c r="Z834" s="193">
        <v>0</v>
      </c>
      <c r="AA834" s="193">
        <v>1</v>
      </c>
      <c r="AB834" s="193">
        <v>0</v>
      </c>
      <c r="AC834" s="332">
        <v>0</v>
      </c>
      <c r="AD834" s="180"/>
      <c r="AE834" s="190">
        <v>95</v>
      </c>
      <c r="AF834" s="191">
        <v>3</v>
      </c>
      <c r="AG834" s="191">
        <v>81</v>
      </c>
      <c r="AH834" s="191">
        <v>2</v>
      </c>
      <c r="AI834" s="191">
        <v>5</v>
      </c>
      <c r="AJ834" s="191">
        <v>2</v>
      </c>
      <c r="AK834" s="191">
        <v>0</v>
      </c>
      <c r="AL834" s="191">
        <v>0</v>
      </c>
      <c r="AM834" s="191">
        <v>1</v>
      </c>
      <c r="AN834" s="191">
        <v>0</v>
      </c>
      <c r="AO834" s="191">
        <v>1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53</v>
      </c>
      <c r="D835" s="331">
        <v>1</v>
      </c>
      <c r="E835" s="193">
        <v>47</v>
      </c>
      <c r="F835" s="193">
        <v>1</v>
      </c>
      <c r="G835" s="193">
        <v>4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44</v>
      </c>
      <c r="R835" s="331">
        <v>1</v>
      </c>
      <c r="S835" s="193">
        <v>38</v>
      </c>
      <c r="T835" s="193">
        <v>0</v>
      </c>
      <c r="U835" s="193">
        <v>5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97</v>
      </c>
      <c r="AF835" s="191">
        <v>2</v>
      </c>
      <c r="AG835" s="191">
        <v>85</v>
      </c>
      <c r="AH835" s="191">
        <v>1</v>
      </c>
      <c r="AI835" s="191">
        <v>9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48</v>
      </c>
      <c r="D836" s="331">
        <v>0</v>
      </c>
      <c r="E836" s="193">
        <v>45</v>
      </c>
      <c r="F836" s="193">
        <v>1</v>
      </c>
      <c r="G836" s="193">
        <v>1</v>
      </c>
      <c r="H836" s="193">
        <v>1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47</v>
      </c>
      <c r="R836" s="331">
        <v>1</v>
      </c>
      <c r="S836" s="193">
        <v>41</v>
      </c>
      <c r="T836" s="193">
        <v>0</v>
      </c>
      <c r="U836" s="193">
        <v>3</v>
      </c>
      <c r="V836" s="193">
        <v>0</v>
      </c>
      <c r="W836" s="193">
        <v>0</v>
      </c>
      <c r="X836" s="193">
        <v>0</v>
      </c>
      <c r="Y836" s="193">
        <v>0</v>
      </c>
      <c r="Z836" s="193">
        <v>1</v>
      </c>
      <c r="AA836" s="193">
        <v>1</v>
      </c>
      <c r="AB836" s="193">
        <v>0</v>
      </c>
      <c r="AC836" s="332">
        <v>0</v>
      </c>
      <c r="AD836" s="180"/>
      <c r="AE836" s="190">
        <v>95</v>
      </c>
      <c r="AF836" s="191">
        <v>1</v>
      </c>
      <c r="AG836" s="191">
        <v>86</v>
      </c>
      <c r="AH836" s="191">
        <v>1</v>
      </c>
      <c r="AI836" s="191">
        <v>4</v>
      </c>
      <c r="AJ836" s="191">
        <v>1</v>
      </c>
      <c r="AK836" s="191">
        <v>0</v>
      </c>
      <c r="AL836" s="191">
        <v>0</v>
      </c>
      <c r="AM836" s="191">
        <v>0</v>
      </c>
      <c r="AN836" s="191">
        <v>1</v>
      </c>
      <c r="AO836" s="191">
        <v>1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41</v>
      </c>
      <c r="D837" s="331">
        <v>0</v>
      </c>
      <c r="E837" s="193">
        <v>39</v>
      </c>
      <c r="F837" s="193">
        <v>1</v>
      </c>
      <c r="G837" s="193">
        <v>1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57</v>
      </c>
      <c r="R837" s="331">
        <v>1</v>
      </c>
      <c r="S837" s="193">
        <v>52</v>
      </c>
      <c r="T837" s="193">
        <v>1</v>
      </c>
      <c r="U837" s="193">
        <v>3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98</v>
      </c>
      <c r="AF837" s="191">
        <v>1</v>
      </c>
      <c r="AG837" s="191">
        <v>91</v>
      </c>
      <c r="AH837" s="191">
        <v>2</v>
      </c>
      <c r="AI837" s="191">
        <v>4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30</v>
      </c>
      <c r="D838" s="331">
        <v>0</v>
      </c>
      <c r="E838" s="193">
        <v>28</v>
      </c>
      <c r="F838" s="193">
        <v>0</v>
      </c>
      <c r="G838" s="193">
        <v>2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30</v>
      </c>
      <c r="R838" s="331">
        <v>0</v>
      </c>
      <c r="S838" s="193">
        <v>29</v>
      </c>
      <c r="T838" s="193">
        <v>0</v>
      </c>
      <c r="U838" s="193">
        <v>1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60</v>
      </c>
      <c r="AF838" s="191">
        <v>0</v>
      </c>
      <c r="AG838" s="191">
        <v>57</v>
      </c>
      <c r="AH838" s="191">
        <v>0</v>
      </c>
      <c r="AI838" s="191">
        <v>3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40</v>
      </c>
      <c r="D839" s="331">
        <v>3</v>
      </c>
      <c r="E839" s="193">
        <v>36</v>
      </c>
      <c r="F839" s="193">
        <v>0</v>
      </c>
      <c r="G839" s="193">
        <v>0</v>
      </c>
      <c r="H839" s="193">
        <v>1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43</v>
      </c>
      <c r="R839" s="331">
        <v>1</v>
      </c>
      <c r="S839" s="193">
        <v>41</v>
      </c>
      <c r="T839" s="193">
        <v>0</v>
      </c>
      <c r="U839" s="193">
        <v>1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83</v>
      </c>
      <c r="AF839" s="191">
        <v>4</v>
      </c>
      <c r="AG839" s="191">
        <v>77</v>
      </c>
      <c r="AH839" s="191">
        <v>0</v>
      </c>
      <c r="AI839" s="191">
        <v>1</v>
      </c>
      <c r="AJ839" s="191">
        <v>1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37</v>
      </c>
      <c r="D840" s="331">
        <v>1</v>
      </c>
      <c r="E840" s="193">
        <v>33</v>
      </c>
      <c r="F840" s="193">
        <v>0</v>
      </c>
      <c r="G840" s="193">
        <v>3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28</v>
      </c>
      <c r="R840" s="331">
        <v>1</v>
      </c>
      <c r="S840" s="193">
        <v>24</v>
      </c>
      <c r="T840" s="193">
        <v>1</v>
      </c>
      <c r="U840" s="193">
        <v>2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65</v>
      </c>
      <c r="AF840" s="191">
        <v>2</v>
      </c>
      <c r="AG840" s="191">
        <v>57</v>
      </c>
      <c r="AH840" s="191">
        <v>1</v>
      </c>
      <c r="AI840" s="191">
        <v>5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38</v>
      </c>
      <c r="D841" s="331">
        <v>2</v>
      </c>
      <c r="E841" s="193">
        <v>36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35</v>
      </c>
      <c r="R841" s="331">
        <v>1</v>
      </c>
      <c r="S841" s="193">
        <v>31</v>
      </c>
      <c r="T841" s="193">
        <v>0</v>
      </c>
      <c r="U841" s="193">
        <v>1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2</v>
      </c>
      <c r="AB841" s="193">
        <v>0</v>
      </c>
      <c r="AC841" s="332">
        <v>0</v>
      </c>
      <c r="AD841" s="180"/>
      <c r="AE841" s="190">
        <v>73</v>
      </c>
      <c r="AF841" s="191">
        <v>3</v>
      </c>
      <c r="AG841" s="191">
        <v>67</v>
      </c>
      <c r="AH841" s="191">
        <v>0</v>
      </c>
      <c r="AI841" s="191">
        <v>1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2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28</v>
      </c>
      <c r="D842" s="331">
        <v>1</v>
      </c>
      <c r="E842" s="193">
        <v>27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29</v>
      </c>
      <c r="R842" s="331">
        <v>2</v>
      </c>
      <c r="S842" s="193">
        <v>25</v>
      </c>
      <c r="T842" s="193">
        <v>0</v>
      </c>
      <c r="U842" s="193">
        <v>0</v>
      </c>
      <c r="V842" s="193">
        <v>1</v>
      </c>
      <c r="W842" s="193">
        <v>0</v>
      </c>
      <c r="X842" s="193">
        <v>0</v>
      </c>
      <c r="Y842" s="193">
        <v>0</v>
      </c>
      <c r="Z842" s="193">
        <v>0</v>
      </c>
      <c r="AA842" s="193">
        <v>1</v>
      </c>
      <c r="AB842" s="193">
        <v>0</v>
      </c>
      <c r="AC842" s="332">
        <v>0</v>
      </c>
      <c r="AD842" s="180"/>
      <c r="AE842" s="190">
        <v>57</v>
      </c>
      <c r="AF842" s="191">
        <v>3</v>
      </c>
      <c r="AG842" s="191">
        <v>52</v>
      </c>
      <c r="AH842" s="191">
        <v>0</v>
      </c>
      <c r="AI842" s="191">
        <v>0</v>
      </c>
      <c r="AJ842" s="191">
        <v>1</v>
      </c>
      <c r="AK842" s="191">
        <v>0</v>
      </c>
      <c r="AL842" s="191">
        <v>0</v>
      </c>
      <c r="AM842" s="191">
        <v>0</v>
      </c>
      <c r="AN842" s="191">
        <v>0</v>
      </c>
      <c r="AO842" s="191">
        <v>1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30</v>
      </c>
      <c r="D843" s="331">
        <v>0</v>
      </c>
      <c r="E843" s="193">
        <v>29</v>
      </c>
      <c r="F843" s="193">
        <v>1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31</v>
      </c>
      <c r="R843" s="331">
        <v>0</v>
      </c>
      <c r="S843" s="193">
        <v>29</v>
      </c>
      <c r="T843" s="193">
        <v>0</v>
      </c>
      <c r="U843" s="193">
        <v>1</v>
      </c>
      <c r="V843" s="193">
        <v>1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61</v>
      </c>
      <c r="AF843" s="191">
        <v>0</v>
      </c>
      <c r="AG843" s="191">
        <v>58</v>
      </c>
      <c r="AH843" s="191">
        <v>1</v>
      </c>
      <c r="AI843" s="191">
        <v>1</v>
      </c>
      <c r="AJ843" s="191">
        <v>1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19</v>
      </c>
      <c r="D844" s="331">
        <v>0</v>
      </c>
      <c r="E844" s="193">
        <v>19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27</v>
      </c>
      <c r="R844" s="331">
        <v>1</v>
      </c>
      <c r="S844" s="193">
        <v>22</v>
      </c>
      <c r="T844" s="193">
        <v>0</v>
      </c>
      <c r="U844" s="193">
        <v>3</v>
      </c>
      <c r="V844" s="193">
        <v>0</v>
      </c>
      <c r="W844" s="193">
        <v>0</v>
      </c>
      <c r="X844" s="193">
        <v>0</v>
      </c>
      <c r="Y844" s="193">
        <v>0</v>
      </c>
      <c r="Z844" s="193">
        <v>1</v>
      </c>
      <c r="AA844" s="193">
        <v>0</v>
      </c>
      <c r="AB844" s="193">
        <v>0</v>
      </c>
      <c r="AC844" s="332">
        <v>0</v>
      </c>
      <c r="AD844" s="180"/>
      <c r="AE844" s="190">
        <v>46</v>
      </c>
      <c r="AF844" s="191">
        <v>1</v>
      </c>
      <c r="AG844" s="191">
        <v>41</v>
      </c>
      <c r="AH844" s="191">
        <v>0</v>
      </c>
      <c r="AI844" s="191">
        <v>3</v>
      </c>
      <c r="AJ844" s="191">
        <v>0</v>
      </c>
      <c r="AK844" s="191">
        <v>0</v>
      </c>
      <c r="AL844" s="191">
        <v>0</v>
      </c>
      <c r="AM844" s="191">
        <v>0</v>
      </c>
      <c r="AN844" s="191">
        <v>1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23</v>
      </c>
      <c r="D845" s="331">
        <v>1</v>
      </c>
      <c r="E845" s="193">
        <v>20</v>
      </c>
      <c r="F845" s="193">
        <v>0</v>
      </c>
      <c r="G845" s="193">
        <v>0</v>
      </c>
      <c r="H845" s="193">
        <v>1</v>
      </c>
      <c r="I845" s="193">
        <v>1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16</v>
      </c>
      <c r="R845" s="331">
        <v>0</v>
      </c>
      <c r="S845" s="193">
        <v>15</v>
      </c>
      <c r="T845" s="193">
        <v>0</v>
      </c>
      <c r="U845" s="193">
        <v>1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39</v>
      </c>
      <c r="AF845" s="191">
        <v>1</v>
      </c>
      <c r="AG845" s="191">
        <v>35</v>
      </c>
      <c r="AH845" s="191">
        <v>0</v>
      </c>
      <c r="AI845" s="191">
        <v>1</v>
      </c>
      <c r="AJ845" s="191">
        <v>1</v>
      </c>
      <c r="AK845" s="191">
        <v>1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24</v>
      </c>
      <c r="D846" s="331">
        <v>0</v>
      </c>
      <c r="E846" s="193">
        <v>24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14</v>
      </c>
      <c r="R846" s="331">
        <v>0</v>
      </c>
      <c r="S846" s="193">
        <v>12</v>
      </c>
      <c r="T846" s="193">
        <v>0</v>
      </c>
      <c r="U846" s="193">
        <v>1</v>
      </c>
      <c r="V846" s="193">
        <v>1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38</v>
      </c>
      <c r="AF846" s="191">
        <v>0</v>
      </c>
      <c r="AG846" s="191">
        <v>36</v>
      </c>
      <c r="AH846" s="191">
        <v>0</v>
      </c>
      <c r="AI846" s="191">
        <v>1</v>
      </c>
      <c r="AJ846" s="191">
        <v>1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23</v>
      </c>
      <c r="D847" s="331">
        <v>0</v>
      </c>
      <c r="E847" s="193">
        <v>21</v>
      </c>
      <c r="F847" s="193">
        <v>0</v>
      </c>
      <c r="G847" s="193">
        <v>1</v>
      </c>
      <c r="H847" s="193">
        <v>0</v>
      </c>
      <c r="I847" s="193">
        <v>0</v>
      </c>
      <c r="J847" s="193">
        <v>0</v>
      </c>
      <c r="K847" s="193">
        <v>0</v>
      </c>
      <c r="L847" s="193">
        <v>1</v>
      </c>
      <c r="M847" s="193">
        <v>0</v>
      </c>
      <c r="N847" s="193">
        <v>0</v>
      </c>
      <c r="O847" s="332">
        <v>0</v>
      </c>
      <c r="P847" s="180"/>
      <c r="Q847" s="190">
        <v>15</v>
      </c>
      <c r="R847" s="331">
        <v>0</v>
      </c>
      <c r="S847" s="193">
        <v>14</v>
      </c>
      <c r="T847" s="193">
        <v>0</v>
      </c>
      <c r="U847" s="193">
        <v>1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38</v>
      </c>
      <c r="AF847" s="191">
        <v>0</v>
      </c>
      <c r="AG847" s="191">
        <v>35</v>
      </c>
      <c r="AH847" s="191">
        <v>0</v>
      </c>
      <c r="AI847" s="191">
        <v>2</v>
      </c>
      <c r="AJ847" s="191">
        <v>0</v>
      </c>
      <c r="AK847" s="191">
        <v>0</v>
      </c>
      <c r="AL847" s="191">
        <v>0</v>
      </c>
      <c r="AM847" s="191">
        <v>0</v>
      </c>
      <c r="AN847" s="191">
        <v>1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15</v>
      </c>
      <c r="D848" s="331">
        <v>0</v>
      </c>
      <c r="E848" s="193">
        <v>15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19</v>
      </c>
      <c r="R848" s="331">
        <v>0</v>
      </c>
      <c r="S848" s="193">
        <v>18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1</v>
      </c>
      <c r="AB848" s="193">
        <v>0</v>
      </c>
      <c r="AC848" s="332">
        <v>0</v>
      </c>
      <c r="AD848" s="180"/>
      <c r="AE848" s="190">
        <v>34</v>
      </c>
      <c r="AF848" s="191">
        <v>0</v>
      </c>
      <c r="AG848" s="191">
        <v>33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1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16</v>
      </c>
      <c r="D849" s="331">
        <v>0</v>
      </c>
      <c r="E849" s="193">
        <v>15</v>
      </c>
      <c r="F849" s="193">
        <v>0</v>
      </c>
      <c r="G849" s="193">
        <v>1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9</v>
      </c>
      <c r="R849" s="331">
        <v>0</v>
      </c>
      <c r="S849" s="193">
        <v>8</v>
      </c>
      <c r="T849" s="193">
        <v>0</v>
      </c>
      <c r="U849" s="193">
        <v>1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25</v>
      </c>
      <c r="AF849" s="191">
        <v>0</v>
      </c>
      <c r="AG849" s="191">
        <v>23</v>
      </c>
      <c r="AH849" s="191">
        <v>0</v>
      </c>
      <c r="AI849" s="191">
        <v>2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18</v>
      </c>
      <c r="D850" s="331">
        <v>0</v>
      </c>
      <c r="E850" s="193">
        <v>16</v>
      </c>
      <c r="F850" s="193">
        <v>0</v>
      </c>
      <c r="G850" s="193">
        <v>2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18</v>
      </c>
      <c r="R850" s="331">
        <v>0</v>
      </c>
      <c r="S850" s="193">
        <v>15</v>
      </c>
      <c r="T850" s="193">
        <v>0</v>
      </c>
      <c r="U850" s="193">
        <v>1</v>
      </c>
      <c r="V850" s="193">
        <v>0</v>
      </c>
      <c r="W850" s="193">
        <v>0</v>
      </c>
      <c r="X850" s="193">
        <v>0</v>
      </c>
      <c r="Y850" s="193">
        <v>0</v>
      </c>
      <c r="Z850" s="193">
        <v>2</v>
      </c>
      <c r="AA850" s="193">
        <v>0</v>
      </c>
      <c r="AB850" s="193">
        <v>0</v>
      </c>
      <c r="AC850" s="332">
        <v>0</v>
      </c>
      <c r="AD850" s="180"/>
      <c r="AE850" s="190">
        <v>36</v>
      </c>
      <c r="AF850" s="191">
        <v>0</v>
      </c>
      <c r="AG850" s="191">
        <v>31</v>
      </c>
      <c r="AH850" s="191">
        <v>0</v>
      </c>
      <c r="AI850" s="191">
        <v>3</v>
      </c>
      <c r="AJ850" s="191">
        <v>0</v>
      </c>
      <c r="AK850" s="191">
        <v>0</v>
      </c>
      <c r="AL850" s="191">
        <v>0</v>
      </c>
      <c r="AM850" s="191">
        <v>0</v>
      </c>
      <c r="AN850" s="191">
        <v>2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10</v>
      </c>
      <c r="D851" s="331">
        <v>0</v>
      </c>
      <c r="E851" s="193">
        <v>10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13</v>
      </c>
      <c r="R851" s="331">
        <v>0</v>
      </c>
      <c r="S851" s="193">
        <v>11</v>
      </c>
      <c r="T851" s="193">
        <v>0</v>
      </c>
      <c r="U851" s="193">
        <v>2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23</v>
      </c>
      <c r="AF851" s="191">
        <v>0</v>
      </c>
      <c r="AG851" s="191">
        <v>21</v>
      </c>
      <c r="AH851" s="191">
        <v>0</v>
      </c>
      <c r="AI851" s="191">
        <v>2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9</v>
      </c>
      <c r="D852" s="331">
        <v>1</v>
      </c>
      <c r="E852" s="193">
        <v>6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1</v>
      </c>
      <c r="L852" s="193">
        <v>1</v>
      </c>
      <c r="M852" s="193">
        <v>0</v>
      </c>
      <c r="N852" s="193">
        <v>0</v>
      </c>
      <c r="O852" s="332">
        <v>0</v>
      </c>
      <c r="P852" s="180"/>
      <c r="Q852" s="190">
        <v>7</v>
      </c>
      <c r="R852" s="331">
        <v>0</v>
      </c>
      <c r="S852" s="193">
        <v>7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16</v>
      </c>
      <c r="AF852" s="191">
        <v>1</v>
      </c>
      <c r="AG852" s="191">
        <v>13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1</v>
      </c>
      <c r="AN852" s="191">
        <v>1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11</v>
      </c>
      <c r="D853" s="331">
        <v>0</v>
      </c>
      <c r="E853" s="193">
        <v>8</v>
      </c>
      <c r="F853" s="193">
        <v>0</v>
      </c>
      <c r="G853" s="193">
        <v>2</v>
      </c>
      <c r="H853" s="193">
        <v>0</v>
      </c>
      <c r="I853" s="193">
        <v>0</v>
      </c>
      <c r="J853" s="193">
        <v>0</v>
      </c>
      <c r="K853" s="193">
        <v>0</v>
      </c>
      <c r="L853" s="193">
        <v>1</v>
      </c>
      <c r="M853" s="193">
        <v>0</v>
      </c>
      <c r="N853" s="193">
        <v>0</v>
      </c>
      <c r="O853" s="332">
        <v>0</v>
      </c>
      <c r="P853" s="180"/>
      <c r="Q853" s="190">
        <v>9</v>
      </c>
      <c r="R853" s="331">
        <v>0</v>
      </c>
      <c r="S853" s="193">
        <v>7</v>
      </c>
      <c r="T853" s="193">
        <v>0</v>
      </c>
      <c r="U853" s="193">
        <v>2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20</v>
      </c>
      <c r="AF853" s="191">
        <v>0</v>
      </c>
      <c r="AG853" s="191">
        <v>15</v>
      </c>
      <c r="AH853" s="191">
        <v>0</v>
      </c>
      <c r="AI853" s="191">
        <v>4</v>
      </c>
      <c r="AJ853" s="191">
        <v>0</v>
      </c>
      <c r="AK853" s="191">
        <v>0</v>
      </c>
      <c r="AL853" s="191">
        <v>0</v>
      </c>
      <c r="AM853" s="191">
        <v>0</v>
      </c>
      <c r="AN853" s="191">
        <v>1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10</v>
      </c>
      <c r="D854" s="331">
        <v>0</v>
      </c>
      <c r="E854" s="193">
        <v>8</v>
      </c>
      <c r="F854" s="193">
        <v>0</v>
      </c>
      <c r="G854" s="193">
        <v>2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8</v>
      </c>
      <c r="R854" s="331">
        <v>0</v>
      </c>
      <c r="S854" s="193">
        <v>8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18</v>
      </c>
      <c r="AF854" s="191">
        <v>0</v>
      </c>
      <c r="AG854" s="191">
        <v>16</v>
      </c>
      <c r="AH854" s="191">
        <v>0</v>
      </c>
      <c r="AI854" s="191">
        <v>2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7</v>
      </c>
      <c r="D855" s="331">
        <v>0</v>
      </c>
      <c r="E855" s="193">
        <v>5</v>
      </c>
      <c r="F855" s="193">
        <v>0</v>
      </c>
      <c r="G855" s="193">
        <v>1</v>
      </c>
      <c r="H855" s="193">
        <v>1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5</v>
      </c>
      <c r="R855" s="331">
        <v>0</v>
      </c>
      <c r="S855" s="193">
        <v>4</v>
      </c>
      <c r="T855" s="193">
        <v>0</v>
      </c>
      <c r="U855" s="193">
        <v>0</v>
      </c>
      <c r="V855" s="193">
        <v>1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12</v>
      </c>
      <c r="AF855" s="191">
        <v>0</v>
      </c>
      <c r="AG855" s="191">
        <v>9</v>
      </c>
      <c r="AH855" s="191">
        <v>0</v>
      </c>
      <c r="AI855" s="191">
        <v>1</v>
      </c>
      <c r="AJ855" s="191">
        <v>2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6</v>
      </c>
      <c r="D856" s="333">
        <v>0</v>
      </c>
      <c r="E856" s="334">
        <v>5</v>
      </c>
      <c r="F856" s="334">
        <v>1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4</v>
      </c>
      <c r="R856" s="333">
        <v>0</v>
      </c>
      <c r="S856" s="334">
        <v>4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10</v>
      </c>
      <c r="AF856" s="195">
        <v>0</v>
      </c>
      <c r="AG856" s="195">
        <v>9</v>
      </c>
      <c r="AH856" s="195">
        <v>1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3113</v>
      </c>
      <c r="D857" s="424">
        <v>60</v>
      </c>
      <c r="E857" s="424">
        <v>2859</v>
      </c>
      <c r="F857" s="424">
        <v>27</v>
      </c>
      <c r="G857" s="424">
        <v>108</v>
      </c>
      <c r="H857" s="424">
        <v>11</v>
      </c>
      <c r="I857" s="424">
        <v>8</v>
      </c>
      <c r="J857" s="424">
        <v>3</v>
      </c>
      <c r="K857" s="424">
        <v>4</v>
      </c>
      <c r="L857" s="424">
        <v>16</v>
      </c>
      <c r="M857" s="424">
        <v>15</v>
      </c>
      <c r="N857" s="424">
        <v>1</v>
      </c>
      <c r="O857" s="425">
        <v>1</v>
      </c>
      <c r="P857" s="185"/>
      <c r="Q857" s="426">
        <v>2614</v>
      </c>
      <c r="R857" s="424">
        <v>125</v>
      </c>
      <c r="S857" s="424">
        <v>2318</v>
      </c>
      <c r="T857" s="424">
        <v>8</v>
      </c>
      <c r="U857" s="424">
        <v>111</v>
      </c>
      <c r="V857" s="424">
        <v>10</v>
      </c>
      <c r="W857" s="424">
        <v>16</v>
      </c>
      <c r="X857" s="424">
        <v>1</v>
      </c>
      <c r="Y857" s="424">
        <v>4</v>
      </c>
      <c r="Z857" s="424">
        <v>7</v>
      </c>
      <c r="AA857" s="424">
        <v>12</v>
      </c>
      <c r="AB857" s="424">
        <v>1</v>
      </c>
      <c r="AC857" s="425">
        <v>1</v>
      </c>
      <c r="AD857" s="185"/>
      <c r="AE857" s="426">
        <v>5727</v>
      </c>
      <c r="AF857" s="424">
        <v>185</v>
      </c>
      <c r="AG857" s="424">
        <v>5177</v>
      </c>
      <c r="AH857" s="424">
        <v>35</v>
      </c>
      <c r="AI857" s="424">
        <v>219</v>
      </c>
      <c r="AJ857" s="424">
        <v>21</v>
      </c>
      <c r="AK857" s="424">
        <v>24</v>
      </c>
      <c r="AL857" s="424">
        <v>4</v>
      </c>
      <c r="AM857" s="424">
        <v>8</v>
      </c>
      <c r="AN857" s="424">
        <v>23</v>
      </c>
      <c r="AO857" s="424">
        <v>27</v>
      </c>
      <c r="AP857" s="424">
        <v>2</v>
      </c>
      <c r="AQ857" s="425">
        <v>2</v>
      </c>
      <c r="AR857" s="11"/>
    </row>
    <row r="858" spans="1:45" x14ac:dyDescent="0.25">
      <c r="A858" s="240">
        <v>7</v>
      </c>
      <c r="B858" s="427" t="s">
        <v>36</v>
      </c>
      <c r="C858" s="428">
        <v>3488</v>
      </c>
      <c r="D858" s="429">
        <v>68</v>
      </c>
      <c r="E858" s="429">
        <v>3211</v>
      </c>
      <c r="F858" s="429">
        <v>29</v>
      </c>
      <c r="G858" s="429">
        <v>116</v>
      </c>
      <c r="H858" s="429">
        <v>13</v>
      </c>
      <c r="I858" s="429">
        <v>9</v>
      </c>
      <c r="J858" s="429">
        <v>3</v>
      </c>
      <c r="K858" s="429">
        <v>4</v>
      </c>
      <c r="L858" s="429">
        <v>18</v>
      </c>
      <c r="M858" s="429">
        <v>15</v>
      </c>
      <c r="N858" s="429">
        <v>1</v>
      </c>
      <c r="O858" s="430">
        <v>1</v>
      </c>
      <c r="P858" s="185"/>
      <c r="Q858" s="431">
        <v>2992</v>
      </c>
      <c r="R858" s="429">
        <v>134</v>
      </c>
      <c r="S858" s="429">
        <v>2655</v>
      </c>
      <c r="T858" s="429">
        <v>10</v>
      </c>
      <c r="U858" s="429">
        <v>129</v>
      </c>
      <c r="V858" s="429">
        <v>13</v>
      </c>
      <c r="W858" s="429">
        <v>16</v>
      </c>
      <c r="X858" s="429">
        <v>2</v>
      </c>
      <c r="Y858" s="429">
        <v>4</v>
      </c>
      <c r="Z858" s="429">
        <v>9</v>
      </c>
      <c r="AA858" s="429">
        <v>18</v>
      </c>
      <c r="AB858" s="429">
        <v>1</v>
      </c>
      <c r="AC858" s="430">
        <v>1</v>
      </c>
      <c r="AD858" s="185"/>
      <c r="AE858" s="431">
        <v>6480</v>
      </c>
      <c r="AF858" s="429">
        <v>202</v>
      </c>
      <c r="AG858" s="429">
        <v>5866</v>
      </c>
      <c r="AH858" s="429">
        <v>39</v>
      </c>
      <c r="AI858" s="429">
        <v>245</v>
      </c>
      <c r="AJ858" s="429">
        <v>26</v>
      </c>
      <c r="AK858" s="429">
        <v>25</v>
      </c>
      <c r="AL858" s="429">
        <v>5</v>
      </c>
      <c r="AM858" s="429">
        <v>8</v>
      </c>
      <c r="AN858" s="429">
        <v>27</v>
      </c>
      <c r="AO858" s="429">
        <v>33</v>
      </c>
      <c r="AP858" s="429">
        <v>2</v>
      </c>
      <c r="AQ858" s="430">
        <v>2</v>
      </c>
      <c r="AR858" s="11"/>
    </row>
    <row r="859" spans="1:45" x14ac:dyDescent="0.25">
      <c r="A859" s="240">
        <v>7</v>
      </c>
      <c r="B859" s="432" t="s">
        <v>37</v>
      </c>
      <c r="C859" s="433">
        <v>3575</v>
      </c>
      <c r="D859" s="434">
        <v>69</v>
      </c>
      <c r="E859" s="434">
        <v>3284</v>
      </c>
      <c r="F859" s="434">
        <v>30</v>
      </c>
      <c r="G859" s="434">
        <v>124</v>
      </c>
      <c r="H859" s="434">
        <v>14</v>
      </c>
      <c r="I859" s="434">
        <v>9</v>
      </c>
      <c r="J859" s="434">
        <v>3</v>
      </c>
      <c r="K859" s="434">
        <v>5</v>
      </c>
      <c r="L859" s="434">
        <v>20</v>
      </c>
      <c r="M859" s="434">
        <v>15</v>
      </c>
      <c r="N859" s="434">
        <v>1</v>
      </c>
      <c r="O859" s="435">
        <v>1</v>
      </c>
      <c r="P859" s="185"/>
      <c r="Q859" s="436">
        <v>3065</v>
      </c>
      <c r="R859" s="434">
        <v>134</v>
      </c>
      <c r="S859" s="434">
        <v>2719</v>
      </c>
      <c r="T859" s="434">
        <v>10</v>
      </c>
      <c r="U859" s="434">
        <v>135</v>
      </c>
      <c r="V859" s="434">
        <v>14</v>
      </c>
      <c r="W859" s="434">
        <v>16</v>
      </c>
      <c r="X859" s="434">
        <v>2</v>
      </c>
      <c r="Y859" s="434">
        <v>4</v>
      </c>
      <c r="Z859" s="434">
        <v>11</v>
      </c>
      <c r="AA859" s="434">
        <v>18</v>
      </c>
      <c r="AB859" s="434">
        <v>1</v>
      </c>
      <c r="AC859" s="435">
        <v>1</v>
      </c>
      <c r="AD859" s="185"/>
      <c r="AE859" s="436">
        <v>6640</v>
      </c>
      <c r="AF859" s="434">
        <v>203</v>
      </c>
      <c r="AG859" s="434">
        <v>6003</v>
      </c>
      <c r="AH859" s="434">
        <v>40</v>
      </c>
      <c r="AI859" s="434">
        <v>259</v>
      </c>
      <c r="AJ859" s="434">
        <v>28</v>
      </c>
      <c r="AK859" s="434">
        <v>25</v>
      </c>
      <c r="AL859" s="434">
        <v>5</v>
      </c>
      <c r="AM859" s="434">
        <v>9</v>
      </c>
      <c r="AN859" s="434">
        <v>31</v>
      </c>
      <c r="AO859" s="434">
        <v>33</v>
      </c>
      <c r="AP859" s="434">
        <v>2</v>
      </c>
      <c r="AQ859" s="435">
        <v>2</v>
      </c>
      <c r="AR859" s="11"/>
    </row>
    <row r="860" spans="1:45" x14ac:dyDescent="0.25">
      <c r="A860" s="240">
        <v>7</v>
      </c>
      <c r="B860" s="437" t="s">
        <v>38</v>
      </c>
      <c r="C860" s="438">
        <v>3713</v>
      </c>
      <c r="D860" s="439">
        <v>73</v>
      </c>
      <c r="E860" s="439">
        <v>3398</v>
      </c>
      <c r="F860" s="439">
        <v>30</v>
      </c>
      <c r="G860" s="439">
        <v>133</v>
      </c>
      <c r="H860" s="439">
        <v>15</v>
      </c>
      <c r="I860" s="439">
        <v>9</v>
      </c>
      <c r="J860" s="439">
        <v>3</v>
      </c>
      <c r="K860" s="439">
        <v>5</v>
      </c>
      <c r="L860" s="439">
        <v>26</v>
      </c>
      <c r="M860" s="439">
        <v>19</v>
      </c>
      <c r="N860" s="439">
        <v>1</v>
      </c>
      <c r="O860" s="440">
        <v>1</v>
      </c>
      <c r="P860" s="185"/>
      <c r="Q860" s="441">
        <v>3192</v>
      </c>
      <c r="R860" s="439">
        <v>136</v>
      </c>
      <c r="S860" s="439">
        <v>2818</v>
      </c>
      <c r="T860" s="439">
        <v>11</v>
      </c>
      <c r="U860" s="439">
        <v>146</v>
      </c>
      <c r="V860" s="439">
        <v>15</v>
      </c>
      <c r="W860" s="439">
        <v>17</v>
      </c>
      <c r="X860" s="439">
        <v>2</v>
      </c>
      <c r="Y860" s="439">
        <v>4</v>
      </c>
      <c r="Z860" s="439">
        <v>20</v>
      </c>
      <c r="AA860" s="439">
        <v>21</v>
      </c>
      <c r="AB860" s="439">
        <v>1</v>
      </c>
      <c r="AC860" s="440">
        <v>1</v>
      </c>
      <c r="AD860" s="185"/>
      <c r="AE860" s="441">
        <v>6905</v>
      </c>
      <c r="AF860" s="439">
        <v>209</v>
      </c>
      <c r="AG860" s="439">
        <v>6216</v>
      </c>
      <c r="AH860" s="439">
        <v>41</v>
      </c>
      <c r="AI860" s="439">
        <v>279</v>
      </c>
      <c r="AJ860" s="439">
        <v>30</v>
      </c>
      <c r="AK860" s="439">
        <v>26</v>
      </c>
      <c r="AL860" s="439">
        <v>5</v>
      </c>
      <c r="AM860" s="439">
        <v>9</v>
      </c>
      <c r="AN860" s="439">
        <v>46</v>
      </c>
      <c r="AO860" s="439">
        <v>40</v>
      </c>
      <c r="AP860" s="439">
        <v>2</v>
      </c>
      <c r="AQ860" s="440">
        <v>2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8.8000000000000007</v>
      </c>
      <c r="D863" s="89">
        <v>0.2</v>
      </c>
      <c r="E863" s="90">
        <v>6.2</v>
      </c>
      <c r="F863" s="90">
        <v>0</v>
      </c>
      <c r="G863" s="90">
        <v>1</v>
      </c>
      <c r="H863" s="90">
        <v>0.2</v>
      </c>
      <c r="I863" s="90">
        <v>0</v>
      </c>
      <c r="J863" s="90">
        <v>0</v>
      </c>
      <c r="K863" s="90">
        <v>0</v>
      </c>
      <c r="L863" s="90">
        <v>0.8</v>
      </c>
      <c r="M863" s="90">
        <v>0.4</v>
      </c>
      <c r="N863" s="90">
        <v>0</v>
      </c>
      <c r="O863" s="91">
        <v>0</v>
      </c>
      <c r="P863" s="8"/>
      <c r="Q863" s="96">
        <v>5.8000000000000007</v>
      </c>
      <c r="R863" s="89">
        <v>0.2</v>
      </c>
      <c r="S863" s="90">
        <v>4.8</v>
      </c>
      <c r="T863" s="90">
        <v>0</v>
      </c>
      <c r="U863" s="90">
        <v>0.4</v>
      </c>
      <c r="V863" s="90">
        <v>0</v>
      </c>
      <c r="W863" s="90">
        <v>0.2</v>
      </c>
      <c r="X863" s="90">
        <v>0</v>
      </c>
      <c r="Y863" s="90">
        <v>0</v>
      </c>
      <c r="Z863" s="90">
        <v>0.2</v>
      </c>
      <c r="AA863" s="90">
        <v>0</v>
      </c>
      <c r="AB863" s="90">
        <v>0</v>
      </c>
      <c r="AC863" s="91">
        <v>0</v>
      </c>
      <c r="AD863" s="8"/>
      <c r="AE863" s="96">
        <v>14.6</v>
      </c>
      <c r="AF863" s="321">
        <v>0.4</v>
      </c>
      <c r="AG863" s="89">
        <v>11</v>
      </c>
      <c r="AH863" s="89">
        <v>0</v>
      </c>
      <c r="AI863" s="89">
        <v>1.4</v>
      </c>
      <c r="AJ863" s="89">
        <v>0.2</v>
      </c>
      <c r="AK863" s="89">
        <v>0.2</v>
      </c>
      <c r="AL863" s="89">
        <v>0</v>
      </c>
      <c r="AM863" s="89">
        <v>0</v>
      </c>
      <c r="AN863" s="89">
        <v>1</v>
      </c>
      <c r="AO863" s="89">
        <v>0.4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7.4</v>
      </c>
      <c r="D864" s="92">
        <v>0.2</v>
      </c>
      <c r="E864" s="92">
        <v>4.2</v>
      </c>
      <c r="F864" s="92">
        <v>0</v>
      </c>
      <c r="G864" s="92">
        <v>0.4</v>
      </c>
      <c r="H864" s="92">
        <v>0</v>
      </c>
      <c r="I864" s="92">
        <v>0</v>
      </c>
      <c r="J864" s="92">
        <v>0</v>
      </c>
      <c r="K864" s="92">
        <v>0</v>
      </c>
      <c r="L864" s="92">
        <v>0.8</v>
      </c>
      <c r="M864" s="92">
        <v>1.8</v>
      </c>
      <c r="N864" s="92">
        <v>0</v>
      </c>
      <c r="O864" s="93">
        <v>0</v>
      </c>
      <c r="P864" s="8"/>
      <c r="Q864" s="97">
        <v>4.2</v>
      </c>
      <c r="R864" s="92">
        <v>0</v>
      </c>
      <c r="S864" s="92">
        <v>3</v>
      </c>
      <c r="T864" s="92">
        <v>0</v>
      </c>
      <c r="U864" s="92">
        <v>0.6</v>
      </c>
      <c r="V864" s="92">
        <v>0</v>
      </c>
      <c r="W864" s="92">
        <v>0</v>
      </c>
      <c r="X864" s="92">
        <v>0</v>
      </c>
      <c r="Y864" s="92">
        <v>0</v>
      </c>
      <c r="Z864" s="92">
        <v>0.6</v>
      </c>
      <c r="AA864" s="92">
        <v>0</v>
      </c>
      <c r="AB864" s="92">
        <v>0</v>
      </c>
      <c r="AC864" s="93">
        <v>0</v>
      </c>
      <c r="AD864" s="8"/>
      <c r="AE864" s="97">
        <v>11.600000000000001</v>
      </c>
      <c r="AF864" s="264">
        <v>0.2</v>
      </c>
      <c r="AG864" s="122">
        <v>7.2</v>
      </c>
      <c r="AH864" s="122">
        <v>0</v>
      </c>
      <c r="AI864" s="122">
        <v>1</v>
      </c>
      <c r="AJ864" s="122">
        <v>0</v>
      </c>
      <c r="AK864" s="122">
        <v>0</v>
      </c>
      <c r="AL864" s="122">
        <v>0</v>
      </c>
      <c r="AM864" s="122">
        <v>0</v>
      </c>
      <c r="AN864" s="122">
        <v>1.4</v>
      </c>
      <c r="AO864" s="122">
        <v>1.8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7.7999999999999989</v>
      </c>
      <c r="D865" s="92">
        <v>0</v>
      </c>
      <c r="E865" s="92">
        <v>4.8</v>
      </c>
      <c r="F865" s="92">
        <v>0</v>
      </c>
      <c r="G865" s="92">
        <v>1.4</v>
      </c>
      <c r="H865" s="92">
        <v>0</v>
      </c>
      <c r="I865" s="92">
        <v>0</v>
      </c>
      <c r="J865" s="92">
        <v>0</v>
      </c>
      <c r="K865" s="92">
        <v>0.2</v>
      </c>
      <c r="L865" s="92">
        <v>0.8</v>
      </c>
      <c r="M865" s="92">
        <v>0.6</v>
      </c>
      <c r="N865" s="92">
        <v>0</v>
      </c>
      <c r="O865" s="93">
        <v>0</v>
      </c>
      <c r="P865" s="8"/>
      <c r="Q865" s="97">
        <v>3.8000000000000007</v>
      </c>
      <c r="R865" s="92">
        <v>0.2</v>
      </c>
      <c r="S865" s="92">
        <v>2.6</v>
      </c>
      <c r="T865" s="92">
        <v>0</v>
      </c>
      <c r="U865" s="92">
        <v>0.2</v>
      </c>
      <c r="V865" s="92">
        <v>0.6</v>
      </c>
      <c r="W865" s="92">
        <v>0</v>
      </c>
      <c r="X865" s="92">
        <v>0</v>
      </c>
      <c r="Y865" s="92">
        <v>0</v>
      </c>
      <c r="Z865" s="92">
        <v>0</v>
      </c>
      <c r="AA865" s="92">
        <v>0.2</v>
      </c>
      <c r="AB865" s="92">
        <v>0</v>
      </c>
      <c r="AC865" s="93">
        <v>0</v>
      </c>
      <c r="AD865" s="8"/>
      <c r="AE865" s="97">
        <v>11.600000000000001</v>
      </c>
      <c r="AF865" s="264">
        <v>0.2</v>
      </c>
      <c r="AG865" s="122">
        <v>7.4</v>
      </c>
      <c r="AH865" s="122">
        <v>0</v>
      </c>
      <c r="AI865" s="122">
        <v>1.6</v>
      </c>
      <c r="AJ865" s="122">
        <v>0.6</v>
      </c>
      <c r="AK865" s="122">
        <v>0</v>
      </c>
      <c r="AL865" s="122">
        <v>0</v>
      </c>
      <c r="AM865" s="122">
        <v>0.2</v>
      </c>
      <c r="AN865" s="122">
        <v>0.8</v>
      </c>
      <c r="AO865" s="122">
        <v>0.8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6.0000000000000009</v>
      </c>
      <c r="D866" s="92">
        <v>0</v>
      </c>
      <c r="E866" s="92">
        <v>5.2</v>
      </c>
      <c r="F866" s="92">
        <v>0</v>
      </c>
      <c r="G866" s="92">
        <v>0.4</v>
      </c>
      <c r="H866" s="92">
        <v>0</v>
      </c>
      <c r="I866" s="92">
        <v>0</v>
      </c>
      <c r="J866" s="92">
        <v>0</v>
      </c>
      <c r="K866" s="92">
        <v>0.2</v>
      </c>
      <c r="L866" s="92">
        <v>0.2</v>
      </c>
      <c r="M866" s="92">
        <v>0</v>
      </c>
      <c r="N866" s="92">
        <v>0</v>
      </c>
      <c r="O866" s="93">
        <v>0</v>
      </c>
      <c r="P866" s="8"/>
      <c r="Q866" s="97">
        <v>4.4000000000000004</v>
      </c>
      <c r="R866" s="92">
        <v>0</v>
      </c>
      <c r="S866" s="92">
        <v>2.8</v>
      </c>
      <c r="T866" s="92">
        <v>0</v>
      </c>
      <c r="U866" s="92">
        <v>0.4</v>
      </c>
      <c r="V866" s="92">
        <v>0.2</v>
      </c>
      <c r="W866" s="92">
        <v>0</v>
      </c>
      <c r="X866" s="92">
        <v>0</v>
      </c>
      <c r="Y866" s="92">
        <v>0</v>
      </c>
      <c r="Z866" s="92">
        <v>0.6</v>
      </c>
      <c r="AA866" s="92">
        <v>0.4</v>
      </c>
      <c r="AB866" s="92">
        <v>0</v>
      </c>
      <c r="AC866" s="93">
        <v>0</v>
      </c>
      <c r="AD866" s="8"/>
      <c r="AE866" s="97">
        <v>10.4</v>
      </c>
      <c r="AF866" s="264">
        <v>0</v>
      </c>
      <c r="AG866" s="122">
        <v>8</v>
      </c>
      <c r="AH866" s="122">
        <v>0</v>
      </c>
      <c r="AI866" s="122">
        <v>0.8</v>
      </c>
      <c r="AJ866" s="122">
        <v>0.2</v>
      </c>
      <c r="AK866" s="122">
        <v>0</v>
      </c>
      <c r="AL866" s="122">
        <v>0</v>
      </c>
      <c r="AM866" s="122">
        <v>0.2</v>
      </c>
      <c r="AN866" s="122">
        <v>0.8</v>
      </c>
      <c r="AO866" s="122">
        <v>0.4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5.8</v>
      </c>
      <c r="D867" s="92">
        <v>0.2</v>
      </c>
      <c r="E867" s="92">
        <v>3.2</v>
      </c>
      <c r="F867" s="92">
        <v>0</v>
      </c>
      <c r="G867" s="92">
        <v>1</v>
      </c>
      <c r="H867" s="92">
        <v>0</v>
      </c>
      <c r="I867" s="92">
        <v>0</v>
      </c>
      <c r="J867" s="92">
        <v>0</v>
      </c>
      <c r="K867" s="92">
        <v>0.2</v>
      </c>
      <c r="L867" s="92">
        <v>0.6</v>
      </c>
      <c r="M867" s="92">
        <v>0.6</v>
      </c>
      <c r="N867" s="92">
        <v>0</v>
      </c>
      <c r="O867" s="93">
        <v>0</v>
      </c>
      <c r="P867" s="8"/>
      <c r="Q867" s="97">
        <v>3.8000000000000003</v>
      </c>
      <c r="R867" s="92">
        <v>0.4</v>
      </c>
      <c r="S867" s="92">
        <v>2.4</v>
      </c>
      <c r="T867" s="92">
        <v>0</v>
      </c>
      <c r="U867" s="92">
        <v>0.4</v>
      </c>
      <c r="V867" s="92">
        <v>0</v>
      </c>
      <c r="W867" s="92">
        <v>0.2</v>
      </c>
      <c r="X867" s="92">
        <v>0</v>
      </c>
      <c r="Y867" s="92">
        <v>0</v>
      </c>
      <c r="Z867" s="92">
        <v>0.2</v>
      </c>
      <c r="AA867" s="92">
        <v>0.2</v>
      </c>
      <c r="AB867" s="92">
        <v>0</v>
      </c>
      <c r="AC867" s="93">
        <v>0</v>
      </c>
      <c r="AD867" s="8"/>
      <c r="AE867" s="97">
        <v>9.6000000000000014</v>
      </c>
      <c r="AF867" s="264">
        <v>0.6</v>
      </c>
      <c r="AG867" s="122">
        <v>5.6</v>
      </c>
      <c r="AH867" s="122">
        <v>0</v>
      </c>
      <c r="AI867" s="122">
        <v>1.4</v>
      </c>
      <c r="AJ867" s="122">
        <v>0</v>
      </c>
      <c r="AK867" s="122">
        <v>0.2</v>
      </c>
      <c r="AL867" s="122">
        <v>0</v>
      </c>
      <c r="AM867" s="122">
        <v>0.2</v>
      </c>
      <c r="AN867" s="122">
        <v>0.8</v>
      </c>
      <c r="AO867" s="122">
        <v>0.8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7.6000000000000005</v>
      </c>
      <c r="D868" s="92">
        <v>0</v>
      </c>
      <c r="E868" s="92">
        <v>5.8</v>
      </c>
      <c r="F868" s="92">
        <v>0</v>
      </c>
      <c r="G868" s="92">
        <v>0</v>
      </c>
      <c r="H868" s="92">
        <v>0.2</v>
      </c>
      <c r="I868" s="92">
        <v>0</v>
      </c>
      <c r="J868" s="92">
        <v>0</v>
      </c>
      <c r="K868" s="92">
        <v>0.4</v>
      </c>
      <c r="L868" s="92">
        <v>0.8</v>
      </c>
      <c r="M868" s="92">
        <v>0.4</v>
      </c>
      <c r="N868" s="92">
        <v>0</v>
      </c>
      <c r="O868" s="93">
        <v>0</v>
      </c>
      <c r="P868" s="8"/>
      <c r="Q868" s="97">
        <v>5.4</v>
      </c>
      <c r="R868" s="92">
        <v>0.2</v>
      </c>
      <c r="S868" s="92">
        <v>3.6</v>
      </c>
      <c r="T868" s="92">
        <v>0</v>
      </c>
      <c r="U868" s="92">
        <v>0.4</v>
      </c>
      <c r="V868" s="92">
        <v>0</v>
      </c>
      <c r="W868" s="92">
        <v>0</v>
      </c>
      <c r="X868" s="92">
        <v>0</v>
      </c>
      <c r="Y868" s="92">
        <v>0</v>
      </c>
      <c r="Z868" s="92">
        <v>0.8</v>
      </c>
      <c r="AA868" s="92">
        <v>0.4</v>
      </c>
      <c r="AB868" s="92">
        <v>0</v>
      </c>
      <c r="AC868" s="93">
        <v>0</v>
      </c>
      <c r="AD868" s="8"/>
      <c r="AE868" s="97">
        <v>13</v>
      </c>
      <c r="AF868" s="264">
        <v>0.2</v>
      </c>
      <c r="AG868" s="122">
        <v>9.4</v>
      </c>
      <c r="AH868" s="122">
        <v>0</v>
      </c>
      <c r="AI868" s="122">
        <v>0.4</v>
      </c>
      <c r="AJ868" s="122">
        <v>0.2</v>
      </c>
      <c r="AK868" s="122">
        <v>0</v>
      </c>
      <c r="AL868" s="122">
        <v>0</v>
      </c>
      <c r="AM868" s="122">
        <v>0.4</v>
      </c>
      <c r="AN868" s="122">
        <v>1.6</v>
      </c>
      <c r="AO868" s="122">
        <v>0.8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4.8000000000000007</v>
      </c>
      <c r="D869" s="92">
        <v>0.2</v>
      </c>
      <c r="E869" s="92">
        <v>3.8</v>
      </c>
      <c r="F869" s="92">
        <v>0</v>
      </c>
      <c r="G869" s="92">
        <v>0.4</v>
      </c>
      <c r="H869" s="92">
        <v>0</v>
      </c>
      <c r="I869" s="92">
        <v>0</v>
      </c>
      <c r="J869" s="92">
        <v>0</v>
      </c>
      <c r="K869" s="92">
        <v>0</v>
      </c>
      <c r="L869" s="92">
        <v>0.2</v>
      </c>
      <c r="M869" s="92">
        <v>0.2</v>
      </c>
      <c r="N869" s="92">
        <v>0</v>
      </c>
      <c r="O869" s="93">
        <v>0</v>
      </c>
      <c r="P869" s="8"/>
      <c r="Q869" s="97">
        <v>3.8000000000000003</v>
      </c>
      <c r="R869" s="92">
        <v>0.2</v>
      </c>
      <c r="S869" s="92">
        <v>2.8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0.2</v>
      </c>
      <c r="AA869" s="92">
        <v>0.6</v>
      </c>
      <c r="AB869" s="92">
        <v>0</v>
      </c>
      <c r="AC869" s="93">
        <v>0</v>
      </c>
      <c r="AD869" s="8"/>
      <c r="AE869" s="97">
        <v>8.6000000000000014</v>
      </c>
      <c r="AF869" s="264">
        <v>0.4</v>
      </c>
      <c r="AG869" s="122">
        <v>6.6</v>
      </c>
      <c r="AH869" s="122">
        <v>0</v>
      </c>
      <c r="AI869" s="122">
        <v>0.4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0.4</v>
      </c>
      <c r="AO869" s="122">
        <v>0.8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5.8</v>
      </c>
      <c r="D870" s="92">
        <v>0</v>
      </c>
      <c r="E870" s="92">
        <v>3</v>
      </c>
      <c r="F870" s="92">
        <v>0</v>
      </c>
      <c r="G870" s="92">
        <v>0</v>
      </c>
      <c r="H870" s="92">
        <v>0</v>
      </c>
      <c r="I870" s="92">
        <v>0.2</v>
      </c>
      <c r="J870" s="92">
        <v>0</v>
      </c>
      <c r="K870" s="92">
        <v>0.4</v>
      </c>
      <c r="L870" s="92">
        <v>1.6</v>
      </c>
      <c r="M870" s="92">
        <v>0.6</v>
      </c>
      <c r="N870" s="92">
        <v>0</v>
      </c>
      <c r="O870" s="93">
        <v>0</v>
      </c>
      <c r="P870" s="8"/>
      <c r="Q870" s="97">
        <v>3.6</v>
      </c>
      <c r="R870" s="92">
        <v>0.2</v>
      </c>
      <c r="S870" s="92">
        <v>2.8</v>
      </c>
      <c r="T870" s="92">
        <v>0</v>
      </c>
      <c r="U870" s="92">
        <v>0.2</v>
      </c>
      <c r="V870" s="92">
        <v>0</v>
      </c>
      <c r="W870" s="92">
        <v>0</v>
      </c>
      <c r="X870" s="92">
        <v>0</v>
      </c>
      <c r="Y870" s="92">
        <v>0</v>
      </c>
      <c r="Z870" s="92">
        <v>0.4</v>
      </c>
      <c r="AA870" s="92">
        <v>0</v>
      </c>
      <c r="AB870" s="92">
        <v>0</v>
      </c>
      <c r="AC870" s="93">
        <v>0</v>
      </c>
      <c r="AD870" s="8"/>
      <c r="AE870" s="97">
        <v>9.4</v>
      </c>
      <c r="AF870" s="264">
        <v>0.2</v>
      </c>
      <c r="AG870" s="122">
        <v>5.8</v>
      </c>
      <c r="AH870" s="122">
        <v>0</v>
      </c>
      <c r="AI870" s="122">
        <v>0.2</v>
      </c>
      <c r="AJ870" s="122">
        <v>0</v>
      </c>
      <c r="AK870" s="122">
        <v>0.2</v>
      </c>
      <c r="AL870" s="122">
        <v>0</v>
      </c>
      <c r="AM870" s="122">
        <v>0.4</v>
      </c>
      <c r="AN870" s="122">
        <v>2</v>
      </c>
      <c r="AO870" s="122">
        <v>0.6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5.2000000000000011</v>
      </c>
      <c r="D871" s="92">
        <v>0</v>
      </c>
      <c r="E871" s="92">
        <v>3.2</v>
      </c>
      <c r="F871" s="92">
        <v>0</v>
      </c>
      <c r="G871" s="92">
        <v>1.2</v>
      </c>
      <c r="H871" s="92">
        <v>0.2</v>
      </c>
      <c r="I871" s="92">
        <v>0.2</v>
      </c>
      <c r="J871" s="92">
        <v>0</v>
      </c>
      <c r="K871" s="92">
        <v>0</v>
      </c>
      <c r="L871" s="92">
        <v>0.2</v>
      </c>
      <c r="M871" s="92">
        <v>0.2</v>
      </c>
      <c r="N871" s="92">
        <v>0</v>
      </c>
      <c r="O871" s="93">
        <v>0</v>
      </c>
      <c r="P871" s="8"/>
      <c r="Q871" s="97">
        <v>3.4000000000000004</v>
      </c>
      <c r="R871" s="92">
        <v>0.2</v>
      </c>
      <c r="S871" s="92">
        <v>1.6</v>
      </c>
      <c r="T871" s="92">
        <v>0</v>
      </c>
      <c r="U871" s="92">
        <v>0.8</v>
      </c>
      <c r="V871" s="92">
        <v>0</v>
      </c>
      <c r="W871" s="92">
        <v>0</v>
      </c>
      <c r="X871" s="92">
        <v>0</v>
      </c>
      <c r="Y871" s="92">
        <v>0</v>
      </c>
      <c r="Z871" s="92">
        <v>0.2</v>
      </c>
      <c r="AA871" s="92">
        <v>0.6</v>
      </c>
      <c r="AB871" s="92">
        <v>0</v>
      </c>
      <c r="AC871" s="93">
        <v>0</v>
      </c>
      <c r="AD871" s="8"/>
      <c r="AE871" s="97">
        <v>8.6000000000000014</v>
      </c>
      <c r="AF871" s="264">
        <v>0.2</v>
      </c>
      <c r="AG871" s="122">
        <v>4.8</v>
      </c>
      <c r="AH871" s="122">
        <v>0</v>
      </c>
      <c r="AI871" s="122">
        <v>2</v>
      </c>
      <c r="AJ871" s="122">
        <v>0.2</v>
      </c>
      <c r="AK871" s="122">
        <v>0.2</v>
      </c>
      <c r="AL871" s="122">
        <v>0</v>
      </c>
      <c r="AM871" s="122">
        <v>0</v>
      </c>
      <c r="AN871" s="122">
        <v>0.4</v>
      </c>
      <c r="AO871" s="122">
        <v>0.8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4.4000000000000004</v>
      </c>
      <c r="D872" s="92">
        <v>0</v>
      </c>
      <c r="E872" s="92">
        <v>2.6</v>
      </c>
      <c r="F872" s="92">
        <v>0</v>
      </c>
      <c r="G872" s="92">
        <v>0.4</v>
      </c>
      <c r="H872" s="92">
        <v>0</v>
      </c>
      <c r="I872" s="92">
        <v>0.2</v>
      </c>
      <c r="J872" s="92">
        <v>0</v>
      </c>
      <c r="K872" s="92">
        <v>0.6</v>
      </c>
      <c r="L872" s="92">
        <v>0.2</v>
      </c>
      <c r="M872" s="92">
        <v>0.4</v>
      </c>
      <c r="N872" s="92">
        <v>0</v>
      </c>
      <c r="O872" s="93">
        <v>0</v>
      </c>
      <c r="P872" s="8"/>
      <c r="Q872" s="97">
        <v>4</v>
      </c>
      <c r="R872" s="92">
        <v>0</v>
      </c>
      <c r="S872" s="92">
        <v>2.4</v>
      </c>
      <c r="T872" s="92">
        <v>0</v>
      </c>
      <c r="U872" s="92">
        <v>0.8</v>
      </c>
      <c r="V872" s="92">
        <v>0</v>
      </c>
      <c r="W872" s="92">
        <v>0</v>
      </c>
      <c r="X872" s="92">
        <v>0</v>
      </c>
      <c r="Y872" s="92">
        <v>0</v>
      </c>
      <c r="Z872" s="92">
        <v>0.4</v>
      </c>
      <c r="AA872" s="92">
        <v>0.4</v>
      </c>
      <c r="AB872" s="92">
        <v>0</v>
      </c>
      <c r="AC872" s="93">
        <v>0</v>
      </c>
      <c r="AD872" s="8"/>
      <c r="AE872" s="97">
        <v>8.4</v>
      </c>
      <c r="AF872" s="264">
        <v>0</v>
      </c>
      <c r="AG872" s="122">
        <v>5</v>
      </c>
      <c r="AH872" s="122">
        <v>0</v>
      </c>
      <c r="AI872" s="122">
        <v>1.2</v>
      </c>
      <c r="AJ872" s="122">
        <v>0</v>
      </c>
      <c r="AK872" s="122">
        <v>0.2</v>
      </c>
      <c r="AL872" s="122">
        <v>0</v>
      </c>
      <c r="AM872" s="122">
        <v>0.6</v>
      </c>
      <c r="AN872" s="122">
        <v>0.6</v>
      </c>
      <c r="AO872" s="122">
        <v>0.8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4.2</v>
      </c>
      <c r="D873" s="92">
        <v>0</v>
      </c>
      <c r="E873" s="92">
        <v>2.6</v>
      </c>
      <c r="F873" s="92">
        <v>0</v>
      </c>
      <c r="G873" s="92">
        <v>1</v>
      </c>
      <c r="H873" s="92">
        <v>0</v>
      </c>
      <c r="I873" s="92">
        <v>0</v>
      </c>
      <c r="J873" s="92">
        <v>0</v>
      </c>
      <c r="K873" s="92">
        <v>0</v>
      </c>
      <c r="L873" s="92">
        <v>0.2</v>
      </c>
      <c r="M873" s="92">
        <v>0.4</v>
      </c>
      <c r="N873" s="92">
        <v>0</v>
      </c>
      <c r="O873" s="93">
        <v>0</v>
      </c>
      <c r="P873" s="8"/>
      <c r="Q873" s="97">
        <v>4.6000000000000005</v>
      </c>
      <c r="R873" s="92">
        <v>0</v>
      </c>
      <c r="S873" s="92">
        <v>2.6</v>
      </c>
      <c r="T873" s="92">
        <v>0</v>
      </c>
      <c r="U873" s="92">
        <v>0.6</v>
      </c>
      <c r="V873" s="92">
        <v>0</v>
      </c>
      <c r="W873" s="92">
        <v>0</v>
      </c>
      <c r="X873" s="92">
        <v>0</v>
      </c>
      <c r="Y873" s="92">
        <v>0</v>
      </c>
      <c r="Z873" s="92">
        <v>0.2</v>
      </c>
      <c r="AA873" s="92">
        <v>1.2</v>
      </c>
      <c r="AB873" s="92">
        <v>0</v>
      </c>
      <c r="AC873" s="93">
        <v>0</v>
      </c>
      <c r="AD873" s="8"/>
      <c r="AE873" s="97">
        <v>8.8000000000000007</v>
      </c>
      <c r="AF873" s="264">
        <v>0</v>
      </c>
      <c r="AG873" s="122">
        <v>5.2</v>
      </c>
      <c r="AH873" s="122">
        <v>0</v>
      </c>
      <c r="AI873" s="122">
        <v>1.6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0.4</v>
      </c>
      <c r="AO873" s="122">
        <v>1.6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4.8</v>
      </c>
      <c r="D874" s="92">
        <v>0</v>
      </c>
      <c r="E874" s="92">
        <v>2.2000000000000002</v>
      </c>
      <c r="F874" s="92">
        <v>0</v>
      </c>
      <c r="G874" s="92">
        <v>2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0.6</v>
      </c>
      <c r="N874" s="92">
        <v>0</v>
      </c>
      <c r="O874" s="93">
        <v>0</v>
      </c>
      <c r="P874" s="8"/>
      <c r="Q874" s="97">
        <v>2.6000000000000005</v>
      </c>
      <c r="R874" s="92">
        <v>0</v>
      </c>
      <c r="S874" s="92">
        <v>1.6</v>
      </c>
      <c r="T874" s="92">
        <v>0</v>
      </c>
      <c r="U874" s="92">
        <v>0.4</v>
      </c>
      <c r="V874" s="92">
        <v>0.2</v>
      </c>
      <c r="W874" s="92">
        <v>0</v>
      </c>
      <c r="X874" s="92">
        <v>0</v>
      </c>
      <c r="Y874" s="92">
        <v>0</v>
      </c>
      <c r="Z874" s="92">
        <v>0.2</v>
      </c>
      <c r="AA874" s="92">
        <v>0.2</v>
      </c>
      <c r="AB874" s="92">
        <v>0</v>
      </c>
      <c r="AC874" s="93">
        <v>0</v>
      </c>
      <c r="AD874" s="8"/>
      <c r="AE874" s="97">
        <v>7.3999999999999995</v>
      </c>
      <c r="AF874" s="264">
        <v>0</v>
      </c>
      <c r="AG874" s="122">
        <v>3.8</v>
      </c>
      <c r="AH874" s="122">
        <v>0</v>
      </c>
      <c r="AI874" s="122">
        <v>2.4</v>
      </c>
      <c r="AJ874" s="122">
        <v>0.2</v>
      </c>
      <c r="AK874" s="122">
        <v>0</v>
      </c>
      <c r="AL874" s="122">
        <v>0</v>
      </c>
      <c r="AM874" s="122">
        <v>0</v>
      </c>
      <c r="AN874" s="122">
        <v>0.2</v>
      </c>
      <c r="AO874" s="122">
        <v>0.8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5.4</v>
      </c>
      <c r="D875" s="92">
        <v>0.2</v>
      </c>
      <c r="E875" s="92">
        <v>3</v>
      </c>
      <c r="F875" s="92">
        <v>0</v>
      </c>
      <c r="G875" s="92">
        <v>1</v>
      </c>
      <c r="H875" s="92">
        <v>0</v>
      </c>
      <c r="I875" s="92">
        <v>0</v>
      </c>
      <c r="J875" s="92">
        <v>0</v>
      </c>
      <c r="K875" s="92">
        <v>0.6</v>
      </c>
      <c r="L875" s="92">
        <v>0.4</v>
      </c>
      <c r="M875" s="92">
        <v>0.2</v>
      </c>
      <c r="N875" s="92">
        <v>0</v>
      </c>
      <c r="O875" s="93">
        <v>0</v>
      </c>
      <c r="P875" s="8"/>
      <c r="Q875" s="97">
        <v>5.3999999999999995</v>
      </c>
      <c r="R875" s="92">
        <v>0.2</v>
      </c>
      <c r="S875" s="92">
        <v>2.8</v>
      </c>
      <c r="T875" s="92">
        <v>0</v>
      </c>
      <c r="U875" s="92">
        <v>0.8</v>
      </c>
      <c r="V875" s="92">
        <v>0</v>
      </c>
      <c r="W875" s="92">
        <v>0</v>
      </c>
      <c r="X875" s="92">
        <v>0</v>
      </c>
      <c r="Y875" s="92">
        <v>0</v>
      </c>
      <c r="Z875" s="92">
        <v>0.8</v>
      </c>
      <c r="AA875" s="92">
        <v>0.8</v>
      </c>
      <c r="AB875" s="92">
        <v>0</v>
      </c>
      <c r="AC875" s="93">
        <v>0</v>
      </c>
      <c r="AD875" s="8"/>
      <c r="AE875" s="97">
        <v>10.799999999999999</v>
      </c>
      <c r="AF875" s="264">
        <v>0.4</v>
      </c>
      <c r="AG875" s="122">
        <v>5.8</v>
      </c>
      <c r="AH875" s="122">
        <v>0</v>
      </c>
      <c r="AI875" s="122">
        <v>1.8</v>
      </c>
      <c r="AJ875" s="122">
        <v>0</v>
      </c>
      <c r="AK875" s="122">
        <v>0</v>
      </c>
      <c r="AL875" s="122">
        <v>0</v>
      </c>
      <c r="AM875" s="122">
        <v>0.6</v>
      </c>
      <c r="AN875" s="122">
        <v>1.2</v>
      </c>
      <c r="AO875" s="122">
        <v>1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6.0000000000000009</v>
      </c>
      <c r="D876" s="92">
        <v>0</v>
      </c>
      <c r="E876" s="92">
        <v>3.6</v>
      </c>
      <c r="F876" s="92">
        <v>0</v>
      </c>
      <c r="G876" s="92">
        <v>0.2</v>
      </c>
      <c r="H876" s="92">
        <v>1</v>
      </c>
      <c r="I876" s="92">
        <v>0.4</v>
      </c>
      <c r="J876" s="92">
        <v>0</v>
      </c>
      <c r="K876" s="92">
        <v>0</v>
      </c>
      <c r="L876" s="92">
        <v>0.6</v>
      </c>
      <c r="M876" s="92">
        <v>0.2</v>
      </c>
      <c r="N876" s="92">
        <v>0</v>
      </c>
      <c r="O876" s="93">
        <v>0</v>
      </c>
      <c r="P876" s="8"/>
      <c r="Q876" s="97">
        <v>3.600000000000001</v>
      </c>
      <c r="R876" s="92">
        <v>0</v>
      </c>
      <c r="S876" s="92">
        <v>2.2000000000000002</v>
      </c>
      <c r="T876" s="92">
        <v>0</v>
      </c>
      <c r="U876" s="92">
        <v>0.2</v>
      </c>
      <c r="V876" s="92">
        <v>0</v>
      </c>
      <c r="W876" s="92">
        <v>0.2</v>
      </c>
      <c r="X876" s="92">
        <v>0</v>
      </c>
      <c r="Y876" s="92">
        <v>0.2</v>
      </c>
      <c r="Z876" s="92">
        <v>0.6</v>
      </c>
      <c r="AA876" s="92">
        <v>0.2</v>
      </c>
      <c r="AB876" s="92">
        <v>0</v>
      </c>
      <c r="AC876" s="93">
        <v>0</v>
      </c>
      <c r="AD876" s="8"/>
      <c r="AE876" s="97">
        <v>9.6</v>
      </c>
      <c r="AF876" s="264">
        <v>0</v>
      </c>
      <c r="AG876" s="122">
        <v>5.8</v>
      </c>
      <c r="AH876" s="122">
        <v>0</v>
      </c>
      <c r="AI876" s="122">
        <v>0.4</v>
      </c>
      <c r="AJ876" s="122">
        <v>1</v>
      </c>
      <c r="AK876" s="122">
        <v>0.6</v>
      </c>
      <c r="AL876" s="122">
        <v>0</v>
      </c>
      <c r="AM876" s="122">
        <v>0.2</v>
      </c>
      <c r="AN876" s="122">
        <v>1.2</v>
      </c>
      <c r="AO876" s="122">
        <v>0.4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3.4000000000000004</v>
      </c>
      <c r="D877" s="92">
        <v>0</v>
      </c>
      <c r="E877" s="92">
        <v>2</v>
      </c>
      <c r="F877" s="92">
        <v>0</v>
      </c>
      <c r="G877" s="92">
        <v>0.6</v>
      </c>
      <c r="H877" s="92">
        <v>0.2</v>
      </c>
      <c r="I877" s="92">
        <v>0</v>
      </c>
      <c r="J877" s="92">
        <v>0</v>
      </c>
      <c r="K877" s="92">
        <v>0</v>
      </c>
      <c r="L877" s="92">
        <v>0.2</v>
      </c>
      <c r="M877" s="92">
        <v>0.4</v>
      </c>
      <c r="N877" s="92">
        <v>0</v>
      </c>
      <c r="O877" s="93">
        <v>0</v>
      </c>
      <c r="P877" s="8"/>
      <c r="Q877" s="97">
        <v>4.4000000000000004</v>
      </c>
      <c r="R877" s="92">
        <v>0</v>
      </c>
      <c r="S877" s="92">
        <v>2.2000000000000002</v>
      </c>
      <c r="T877" s="92">
        <v>0</v>
      </c>
      <c r="U877" s="92">
        <v>0.2</v>
      </c>
      <c r="V877" s="92">
        <v>0</v>
      </c>
      <c r="W877" s="92">
        <v>0.2</v>
      </c>
      <c r="X877" s="92">
        <v>0</v>
      </c>
      <c r="Y877" s="92">
        <v>0.4</v>
      </c>
      <c r="Z877" s="92">
        <v>0.8</v>
      </c>
      <c r="AA877" s="92">
        <v>0.6</v>
      </c>
      <c r="AB877" s="92">
        <v>0</v>
      </c>
      <c r="AC877" s="93">
        <v>0</v>
      </c>
      <c r="AD877" s="8"/>
      <c r="AE877" s="97">
        <v>7.8000000000000007</v>
      </c>
      <c r="AF877" s="264">
        <v>0</v>
      </c>
      <c r="AG877" s="122">
        <v>4.2</v>
      </c>
      <c r="AH877" s="122">
        <v>0</v>
      </c>
      <c r="AI877" s="122">
        <v>0.8</v>
      </c>
      <c r="AJ877" s="122">
        <v>0.2</v>
      </c>
      <c r="AK877" s="122">
        <v>0.2</v>
      </c>
      <c r="AL877" s="122">
        <v>0</v>
      </c>
      <c r="AM877" s="122">
        <v>0.4</v>
      </c>
      <c r="AN877" s="122">
        <v>1</v>
      </c>
      <c r="AO877" s="122">
        <v>1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4.4000000000000004</v>
      </c>
      <c r="D878" s="92">
        <v>0</v>
      </c>
      <c r="E878" s="92">
        <v>2.8</v>
      </c>
      <c r="F878" s="92">
        <v>0.2</v>
      </c>
      <c r="G878" s="92">
        <v>0.4</v>
      </c>
      <c r="H878" s="92">
        <v>0</v>
      </c>
      <c r="I878" s="92">
        <v>0.2</v>
      </c>
      <c r="J878" s="92">
        <v>0</v>
      </c>
      <c r="K878" s="92">
        <v>0</v>
      </c>
      <c r="L878" s="92">
        <v>0.2</v>
      </c>
      <c r="M878" s="92">
        <v>0.6</v>
      </c>
      <c r="N878" s="92">
        <v>0</v>
      </c>
      <c r="O878" s="93">
        <v>0</v>
      </c>
      <c r="P878" s="8"/>
      <c r="Q878" s="97">
        <v>3.6000000000000005</v>
      </c>
      <c r="R878" s="92">
        <v>0</v>
      </c>
      <c r="S878" s="92">
        <v>2.6</v>
      </c>
      <c r="T878" s="92">
        <v>0</v>
      </c>
      <c r="U878" s="92">
        <v>0.2</v>
      </c>
      <c r="V878" s="92">
        <v>0.2</v>
      </c>
      <c r="W878" s="92">
        <v>0</v>
      </c>
      <c r="X878" s="92">
        <v>0</v>
      </c>
      <c r="Y878" s="92">
        <v>0</v>
      </c>
      <c r="Z878" s="92">
        <v>0.4</v>
      </c>
      <c r="AA878" s="92">
        <v>0.2</v>
      </c>
      <c r="AB878" s="92">
        <v>0</v>
      </c>
      <c r="AC878" s="93">
        <v>0</v>
      </c>
      <c r="AD878" s="8"/>
      <c r="AE878" s="97">
        <v>8</v>
      </c>
      <c r="AF878" s="264">
        <v>0</v>
      </c>
      <c r="AG878" s="122">
        <v>5.4</v>
      </c>
      <c r="AH878" s="122">
        <v>0.2</v>
      </c>
      <c r="AI878" s="122">
        <v>0.6</v>
      </c>
      <c r="AJ878" s="122">
        <v>0.2</v>
      </c>
      <c r="AK878" s="122">
        <v>0.2</v>
      </c>
      <c r="AL878" s="122">
        <v>0</v>
      </c>
      <c r="AM878" s="122">
        <v>0</v>
      </c>
      <c r="AN878" s="122">
        <v>0.6</v>
      </c>
      <c r="AO878" s="122">
        <v>0.8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3.8000000000000003</v>
      </c>
      <c r="D879" s="92">
        <v>0</v>
      </c>
      <c r="E879" s="92">
        <v>2</v>
      </c>
      <c r="F879" s="92">
        <v>0</v>
      </c>
      <c r="G879" s="92">
        <v>1.2</v>
      </c>
      <c r="H879" s="92">
        <v>0.2</v>
      </c>
      <c r="I879" s="92">
        <v>0</v>
      </c>
      <c r="J879" s="92">
        <v>0</v>
      </c>
      <c r="K879" s="92">
        <v>0</v>
      </c>
      <c r="L879" s="92">
        <v>0.4</v>
      </c>
      <c r="M879" s="92">
        <v>0</v>
      </c>
      <c r="N879" s="92">
        <v>0</v>
      </c>
      <c r="O879" s="93">
        <v>0</v>
      </c>
      <c r="P879" s="8"/>
      <c r="Q879" s="97">
        <v>6</v>
      </c>
      <c r="R879" s="92">
        <v>0</v>
      </c>
      <c r="S879" s="92">
        <v>3.8</v>
      </c>
      <c r="T879" s="92">
        <v>0</v>
      </c>
      <c r="U879" s="92">
        <v>0.8</v>
      </c>
      <c r="V879" s="92">
        <v>0</v>
      </c>
      <c r="W879" s="92">
        <v>0</v>
      </c>
      <c r="X879" s="92">
        <v>0</v>
      </c>
      <c r="Y879" s="92">
        <v>0</v>
      </c>
      <c r="Z879" s="92">
        <v>0.8</v>
      </c>
      <c r="AA879" s="92">
        <v>0.4</v>
      </c>
      <c r="AB879" s="92">
        <v>0.2</v>
      </c>
      <c r="AC879" s="93">
        <v>0</v>
      </c>
      <c r="AD879" s="8"/>
      <c r="AE879" s="97">
        <v>9.7999999999999989</v>
      </c>
      <c r="AF879" s="264">
        <v>0</v>
      </c>
      <c r="AG879" s="122">
        <v>5.8</v>
      </c>
      <c r="AH879" s="122">
        <v>0</v>
      </c>
      <c r="AI879" s="122">
        <v>2</v>
      </c>
      <c r="AJ879" s="122">
        <v>0.2</v>
      </c>
      <c r="AK879" s="122">
        <v>0</v>
      </c>
      <c r="AL879" s="122">
        <v>0</v>
      </c>
      <c r="AM879" s="122">
        <v>0</v>
      </c>
      <c r="AN879" s="122">
        <v>1.2</v>
      </c>
      <c r="AO879" s="122">
        <v>0.4</v>
      </c>
      <c r="AP879" s="122">
        <v>0.2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7.6000000000000014</v>
      </c>
      <c r="D880" s="92">
        <v>0.2</v>
      </c>
      <c r="E880" s="92">
        <v>4.4000000000000004</v>
      </c>
      <c r="F880" s="92">
        <v>0</v>
      </c>
      <c r="G880" s="92">
        <v>0.8</v>
      </c>
      <c r="H880" s="92">
        <v>0.2</v>
      </c>
      <c r="I880" s="92">
        <v>0.4</v>
      </c>
      <c r="J880" s="92">
        <v>0.2</v>
      </c>
      <c r="K880" s="92">
        <v>0.2</v>
      </c>
      <c r="L880" s="92">
        <v>0.2</v>
      </c>
      <c r="M880" s="92">
        <v>1</v>
      </c>
      <c r="N880" s="92">
        <v>0</v>
      </c>
      <c r="O880" s="93">
        <v>0</v>
      </c>
      <c r="P880" s="8"/>
      <c r="Q880" s="97">
        <v>6</v>
      </c>
      <c r="R880" s="92">
        <v>0</v>
      </c>
      <c r="S880" s="92">
        <v>3.8</v>
      </c>
      <c r="T880" s="92">
        <v>0</v>
      </c>
      <c r="U880" s="92">
        <v>1</v>
      </c>
      <c r="V880" s="92">
        <v>0.4</v>
      </c>
      <c r="W880" s="92">
        <v>0.2</v>
      </c>
      <c r="X880" s="92">
        <v>0</v>
      </c>
      <c r="Y880" s="92">
        <v>0</v>
      </c>
      <c r="Z880" s="92">
        <v>0</v>
      </c>
      <c r="AA880" s="92">
        <v>0.6</v>
      </c>
      <c r="AB880" s="92">
        <v>0</v>
      </c>
      <c r="AC880" s="93">
        <v>0</v>
      </c>
      <c r="AD880" s="8"/>
      <c r="AE880" s="97">
        <v>13.599999999999996</v>
      </c>
      <c r="AF880" s="264">
        <v>0.2</v>
      </c>
      <c r="AG880" s="122">
        <v>8.1999999999999993</v>
      </c>
      <c r="AH880" s="122">
        <v>0</v>
      </c>
      <c r="AI880" s="122">
        <v>1.8</v>
      </c>
      <c r="AJ880" s="122">
        <v>0.6</v>
      </c>
      <c r="AK880" s="122">
        <v>0.6</v>
      </c>
      <c r="AL880" s="122">
        <v>0.2</v>
      </c>
      <c r="AM880" s="122">
        <v>0.2</v>
      </c>
      <c r="AN880" s="122">
        <v>0.2</v>
      </c>
      <c r="AO880" s="122">
        <v>1.6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11.2</v>
      </c>
      <c r="D881" s="92">
        <v>0.4</v>
      </c>
      <c r="E881" s="92">
        <v>7.8</v>
      </c>
      <c r="F881" s="92">
        <v>0</v>
      </c>
      <c r="G881" s="92">
        <v>1.2</v>
      </c>
      <c r="H881" s="92">
        <v>0.8</v>
      </c>
      <c r="I881" s="92">
        <v>0.2</v>
      </c>
      <c r="J881" s="92">
        <v>0</v>
      </c>
      <c r="K881" s="92">
        <v>0</v>
      </c>
      <c r="L881" s="92">
        <v>0</v>
      </c>
      <c r="M881" s="92">
        <v>0.8</v>
      </c>
      <c r="N881" s="92">
        <v>0</v>
      </c>
      <c r="O881" s="93">
        <v>0</v>
      </c>
      <c r="P881" s="8"/>
      <c r="Q881" s="97">
        <v>7.4</v>
      </c>
      <c r="R881" s="92">
        <v>0</v>
      </c>
      <c r="S881" s="92">
        <v>4</v>
      </c>
      <c r="T881" s="92">
        <v>0</v>
      </c>
      <c r="U881" s="92">
        <v>1.2</v>
      </c>
      <c r="V881" s="92">
        <v>0</v>
      </c>
      <c r="W881" s="92">
        <v>0</v>
      </c>
      <c r="X881" s="92">
        <v>0</v>
      </c>
      <c r="Y881" s="92">
        <v>0.6</v>
      </c>
      <c r="Z881" s="92">
        <v>1.2</v>
      </c>
      <c r="AA881" s="92">
        <v>0.4</v>
      </c>
      <c r="AB881" s="92">
        <v>0</v>
      </c>
      <c r="AC881" s="93">
        <v>0</v>
      </c>
      <c r="AD881" s="8"/>
      <c r="AE881" s="97">
        <v>18.600000000000001</v>
      </c>
      <c r="AF881" s="264">
        <v>0.4</v>
      </c>
      <c r="AG881" s="122">
        <v>11.8</v>
      </c>
      <c r="AH881" s="122">
        <v>0</v>
      </c>
      <c r="AI881" s="122">
        <v>2.4</v>
      </c>
      <c r="AJ881" s="122">
        <v>0.8</v>
      </c>
      <c r="AK881" s="122">
        <v>0.2</v>
      </c>
      <c r="AL881" s="122">
        <v>0</v>
      </c>
      <c r="AM881" s="122">
        <v>0.6</v>
      </c>
      <c r="AN881" s="122">
        <v>1.2</v>
      </c>
      <c r="AO881" s="122">
        <v>1.2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11.399999999999999</v>
      </c>
      <c r="D882" s="92">
        <v>1</v>
      </c>
      <c r="E882" s="92">
        <v>8.4</v>
      </c>
      <c r="F882" s="92">
        <v>0</v>
      </c>
      <c r="G882" s="92">
        <v>0.8</v>
      </c>
      <c r="H882" s="92">
        <v>0.6</v>
      </c>
      <c r="I882" s="92">
        <v>0.2</v>
      </c>
      <c r="J882" s="92">
        <v>0</v>
      </c>
      <c r="K882" s="92">
        <v>0</v>
      </c>
      <c r="L882" s="92">
        <v>0.2</v>
      </c>
      <c r="M882" s="92">
        <v>0.2</v>
      </c>
      <c r="N882" s="92">
        <v>0</v>
      </c>
      <c r="O882" s="93">
        <v>0</v>
      </c>
      <c r="P882" s="8"/>
      <c r="Q882" s="97">
        <v>10.6</v>
      </c>
      <c r="R882" s="92">
        <v>0</v>
      </c>
      <c r="S882" s="92">
        <v>6.2</v>
      </c>
      <c r="T882" s="92">
        <v>0</v>
      </c>
      <c r="U882" s="92">
        <v>1.8</v>
      </c>
      <c r="V882" s="92">
        <v>0.4</v>
      </c>
      <c r="W882" s="92">
        <v>0</v>
      </c>
      <c r="X882" s="92">
        <v>0</v>
      </c>
      <c r="Y882" s="92">
        <v>0</v>
      </c>
      <c r="Z882" s="92">
        <v>1.2</v>
      </c>
      <c r="AA882" s="92">
        <v>1</v>
      </c>
      <c r="AB882" s="92">
        <v>0</v>
      </c>
      <c r="AC882" s="93">
        <v>0</v>
      </c>
      <c r="AD882" s="8"/>
      <c r="AE882" s="97">
        <v>21.999999999999996</v>
      </c>
      <c r="AF882" s="264">
        <v>1</v>
      </c>
      <c r="AG882" s="122">
        <v>14.6</v>
      </c>
      <c r="AH882" s="122">
        <v>0</v>
      </c>
      <c r="AI882" s="122">
        <v>2.6</v>
      </c>
      <c r="AJ882" s="122">
        <v>1</v>
      </c>
      <c r="AK882" s="122">
        <v>0.2</v>
      </c>
      <c r="AL882" s="122">
        <v>0</v>
      </c>
      <c r="AM882" s="122">
        <v>0</v>
      </c>
      <c r="AN882" s="122">
        <v>1.4</v>
      </c>
      <c r="AO882" s="122">
        <v>1.2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12.799999999999999</v>
      </c>
      <c r="D883" s="92">
        <v>0</v>
      </c>
      <c r="E883" s="92">
        <v>6.6</v>
      </c>
      <c r="F883" s="92">
        <v>0</v>
      </c>
      <c r="G883" s="92">
        <v>3</v>
      </c>
      <c r="H883" s="92">
        <v>0.4</v>
      </c>
      <c r="I883" s="92">
        <v>0.2</v>
      </c>
      <c r="J883" s="92">
        <v>0</v>
      </c>
      <c r="K883" s="92">
        <v>0.6</v>
      </c>
      <c r="L883" s="92">
        <v>0.8</v>
      </c>
      <c r="M883" s="92">
        <v>1.2</v>
      </c>
      <c r="N883" s="92">
        <v>0</v>
      </c>
      <c r="O883" s="93">
        <v>0</v>
      </c>
      <c r="P883" s="8"/>
      <c r="Q883" s="97">
        <v>11.799999999999999</v>
      </c>
      <c r="R883" s="92">
        <v>0</v>
      </c>
      <c r="S883" s="92">
        <v>7.2</v>
      </c>
      <c r="T883" s="92">
        <v>0</v>
      </c>
      <c r="U883" s="92">
        <v>1.8</v>
      </c>
      <c r="V883" s="92">
        <v>0.2</v>
      </c>
      <c r="W883" s="92">
        <v>0.2</v>
      </c>
      <c r="X883" s="92">
        <v>0</v>
      </c>
      <c r="Y883" s="92">
        <v>0.2</v>
      </c>
      <c r="Z883" s="92">
        <v>0.8</v>
      </c>
      <c r="AA883" s="92">
        <v>1.4</v>
      </c>
      <c r="AB883" s="92">
        <v>0</v>
      </c>
      <c r="AC883" s="93">
        <v>0</v>
      </c>
      <c r="AD883" s="8"/>
      <c r="AE883" s="97">
        <v>24.600000000000005</v>
      </c>
      <c r="AF883" s="264">
        <v>0</v>
      </c>
      <c r="AG883" s="122">
        <v>13.8</v>
      </c>
      <c r="AH883" s="122">
        <v>0</v>
      </c>
      <c r="AI883" s="122">
        <v>4.8</v>
      </c>
      <c r="AJ883" s="122">
        <v>0.6</v>
      </c>
      <c r="AK883" s="122">
        <v>0.4</v>
      </c>
      <c r="AL883" s="122">
        <v>0</v>
      </c>
      <c r="AM883" s="122">
        <v>0.8</v>
      </c>
      <c r="AN883" s="122">
        <v>1.6</v>
      </c>
      <c r="AO883" s="122">
        <v>2.6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12.6</v>
      </c>
      <c r="D884" s="92">
        <v>0</v>
      </c>
      <c r="E884" s="92">
        <v>6.8</v>
      </c>
      <c r="F884" s="92">
        <v>0</v>
      </c>
      <c r="G884" s="92">
        <v>2</v>
      </c>
      <c r="H884" s="92">
        <v>1</v>
      </c>
      <c r="I884" s="92">
        <v>0.2</v>
      </c>
      <c r="J884" s="92">
        <v>0</v>
      </c>
      <c r="K884" s="92">
        <v>0.2</v>
      </c>
      <c r="L884" s="92">
        <v>1</v>
      </c>
      <c r="M884" s="92">
        <v>1.4</v>
      </c>
      <c r="N884" s="92">
        <v>0</v>
      </c>
      <c r="O884" s="93">
        <v>0</v>
      </c>
      <c r="P884" s="8"/>
      <c r="Q884" s="97">
        <v>11.800000000000002</v>
      </c>
      <c r="R884" s="92">
        <v>0</v>
      </c>
      <c r="S884" s="92">
        <v>7.4</v>
      </c>
      <c r="T884" s="92">
        <v>0</v>
      </c>
      <c r="U884" s="92">
        <v>1.4</v>
      </c>
      <c r="V884" s="92">
        <v>0.4</v>
      </c>
      <c r="W884" s="92">
        <v>0</v>
      </c>
      <c r="X884" s="92">
        <v>0</v>
      </c>
      <c r="Y884" s="92">
        <v>0.4</v>
      </c>
      <c r="Z884" s="92">
        <v>0.8</v>
      </c>
      <c r="AA884" s="92">
        <v>1.4</v>
      </c>
      <c r="AB884" s="92">
        <v>0</v>
      </c>
      <c r="AC884" s="93">
        <v>0</v>
      </c>
      <c r="AD884" s="8"/>
      <c r="AE884" s="97">
        <v>24.4</v>
      </c>
      <c r="AF884" s="264">
        <v>0</v>
      </c>
      <c r="AG884" s="122">
        <v>14.2</v>
      </c>
      <c r="AH884" s="122">
        <v>0</v>
      </c>
      <c r="AI884" s="122">
        <v>3.4</v>
      </c>
      <c r="AJ884" s="122">
        <v>1.4</v>
      </c>
      <c r="AK884" s="122">
        <v>0.2</v>
      </c>
      <c r="AL884" s="122">
        <v>0</v>
      </c>
      <c r="AM884" s="122">
        <v>0.6</v>
      </c>
      <c r="AN884" s="122">
        <v>1.8</v>
      </c>
      <c r="AO884" s="122">
        <v>2.8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14.999999999999998</v>
      </c>
      <c r="D885" s="92">
        <v>0</v>
      </c>
      <c r="E885" s="92">
        <v>10</v>
      </c>
      <c r="F885" s="92">
        <v>0</v>
      </c>
      <c r="G885" s="92">
        <v>2</v>
      </c>
      <c r="H885" s="92">
        <v>0.6</v>
      </c>
      <c r="I885" s="92">
        <v>0.2</v>
      </c>
      <c r="J885" s="92">
        <v>0</v>
      </c>
      <c r="K885" s="92">
        <v>0.2</v>
      </c>
      <c r="L885" s="92">
        <v>0.4</v>
      </c>
      <c r="M885" s="92">
        <v>1.6</v>
      </c>
      <c r="N885" s="92">
        <v>0</v>
      </c>
      <c r="O885" s="93">
        <v>0</v>
      </c>
      <c r="P885" s="8"/>
      <c r="Q885" s="97">
        <v>12.8</v>
      </c>
      <c r="R885" s="92">
        <v>1.4</v>
      </c>
      <c r="S885" s="92">
        <v>6.6</v>
      </c>
      <c r="T885" s="92">
        <v>0</v>
      </c>
      <c r="U885" s="92">
        <v>1</v>
      </c>
      <c r="V885" s="92">
        <v>0</v>
      </c>
      <c r="W885" s="92">
        <v>0.2</v>
      </c>
      <c r="X885" s="92">
        <v>0</v>
      </c>
      <c r="Y885" s="92">
        <v>0.8</v>
      </c>
      <c r="Z885" s="92">
        <v>1</v>
      </c>
      <c r="AA885" s="92">
        <v>1.8</v>
      </c>
      <c r="AB885" s="92">
        <v>0</v>
      </c>
      <c r="AC885" s="93">
        <v>0</v>
      </c>
      <c r="AD885" s="8"/>
      <c r="AE885" s="97">
        <v>27.799999999999997</v>
      </c>
      <c r="AF885" s="264">
        <v>1.4</v>
      </c>
      <c r="AG885" s="122">
        <v>16.600000000000001</v>
      </c>
      <c r="AH885" s="122">
        <v>0</v>
      </c>
      <c r="AI885" s="122">
        <v>3</v>
      </c>
      <c r="AJ885" s="122">
        <v>0.6</v>
      </c>
      <c r="AK885" s="122">
        <v>0.4</v>
      </c>
      <c r="AL885" s="122">
        <v>0</v>
      </c>
      <c r="AM885" s="122">
        <v>1</v>
      </c>
      <c r="AN885" s="122">
        <v>1.4</v>
      </c>
      <c r="AO885" s="122">
        <v>3.4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18.2</v>
      </c>
      <c r="D886" s="92">
        <v>0</v>
      </c>
      <c r="E886" s="92">
        <v>13.8</v>
      </c>
      <c r="F886" s="92">
        <v>0</v>
      </c>
      <c r="G886" s="92">
        <v>2.2000000000000002</v>
      </c>
      <c r="H886" s="92">
        <v>0.8</v>
      </c>
      <c r="I886" s="92">
        <v>0.2</v>
      </c>
      <c r="J886" s="92">
        <v>0</v>
      </c>
      <c r="K886" s="92">
        <v>0.2</v>
      </c>
      <c r="L886" s="92">
        <v>0.4</v>
      </c>
      <c r="M886" s="92">
        <v>0.6</v>
      </c>
      <c r="N886" s="92">
        <v>0</v>
      </c>
      <c r="O886" s="93">
        <v>0</v>
      </c>
      <c r="P886" s="197"/>
      <c r="Q886" s="97">
        <v>20</v>
      </c>
      <c r="R886" s="92">
        <v>0.6</v>
      </c>
      <c r="S886" s="92">
        <v>14.2</v>
      </c>
      <c r="T886" s="92">
        <v>0</v>
      </c>
      <c r="U886" s="92">
        <v>1.2</v>
      </c>
      <c r="V886" s="92">
        <v>0.4</v>
      </c>
      <c r="W886" s="92">
        <v>0.4</v>
      </c>
      <c r="X886" s="92">
        <v>0</v>
      </c>
      <c r="Y886" s="92">
        <v>0</v>
      </c>
      <c r="Z886" s="92">
        <v>0.6</v>
      </c>
      <c r="AA886" s="92">
        <v>2.6</v>
      </c>
      <c r="AB886" s="92">
        <v>0</v>
      </c>
      <c r="AC886" s="93">
        <v>0</v>
      </c>
      <c r="AD886" s="197"/>
      <c r="AE886" s="97">
        <v>38.20000000000001</v>
      </c>
      <c r="AF886" s="264">
        <v>0.6</v>
      </c>
      <c r="AG886" s="122">
        <v>28</v>
      </c>
      <c r="AH886" s="122">
        <v>0</v>
      </c>
      <c r="AI886" s="122">
        <v>3.4</v>
      </c>
      <c r="AJ886" s="122">
        <v>1.2</v>
      </c>
      <c r="AK886" s="122">
        <v>0.6</v>
      </c>
      <c r="AL886" s="122">
        <v>0</v>
      </c>
      <c r="AM886" s="122">
        <v>0.2</v>
      </c>
      <c r="AN886" s="122">
        <v>1</v>
      </c>
      <c r="AO886" s="122">
        <v>3.2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24.599999999999994</v>
      </c>
      <c r="D887" s="122">
        <v>0</v>
      </c>
      <c r="E887" s="92">
        <v>16.2</v>
      </c>
      <c r="F887" s="92">
        <v>0.2</v>
      </c>
      <c r="G887" s="92">
        <v>4.4000000000000004</v>
      </c>
      <c r="H887" s="92">
        <v>1.4</v>
      </c>
      <c r="I887" s="92">
        <v>1.2</v>
      </c>
      <c r="J887" s="92">
        <v>0</v>
      </c>
      <c r="K887" s="92">
        <v>0</v>
      </c>
      <c r="L887" s="92">
        <v>0.4</v>
      </c>
      <c r="M887" s="92">
        <v>0.8</v>
      </c>
      <c r="N887" s="92">
        <v>0</v>
      </c>
      <c r="O887" s="93">
        <v>0</v>
      </c>
      <c r="P887" s="8"/>
      <c r="Q887" s="97">
        <v>20.2</v>
      </c>
      <c r="R887" s="122">
        <v>0.2</v>
      </c>
      <c r="S887" s="92">
        <v>13.4</v>
      </c>
      <c r="T887" s="92">
        <v>0</v>
      </c>
      <c r="U887" s="92">
        <v>2.2000000000000002</v>
      </c>
      <c r="V887" s="92">
        <v>0.6</v>
      </c>
      <c r="W887" s="92">
        <v>0</v>
      </c>
      <c r="X887" s="92">
        <v>0</v>
      </c>
      <c r="Y887" s="92">
        <v>0.2</v>
      </c>
      <c r="Z887" s="92">
        <v>1.2</v>
      </c>
      <c r="AA887" s="92">
        <v>2.2000000000000002</v>
      </c>
      <c r="AB887" s="92">
        <v>0.2</v>
      </c>
      <c r="AC887" s="93">
        <v>0</v>
      </c>
      <c r="AD887" s="8"/>
      <c r="AE887" s="97">
        <v>44.800000000000011</v>
      </c>
      <c r="AF887" s="264">
        <v>0.2</v>
      </c>
      <c r="AG887" s="122">
        <v>29.6</v>
      </c>
      <c r="AH887" s="122">
        <v>0.2</v>
      </c>
      <c r="AI887" s="122">
        <v>6.6</v>
      </c>
      <c r="AJ887" s="122">
        <v>2</v>
      </c>
      <c r="AK887" s="122">
        <v>1.2</v>
      </c>
      <c r="AL887" s="122">
        <v>0</v>
      </c>
      <c r="AM887" s="122">
        <v>0.2</v>
      </c>
      <c r="AN887" s="122">
        <v>1.6</v>
      </c>
      <c r="AO887" s="122">
        <v>3</v>
      </c>
      <c r="AP887" s="122">
        <v>0.2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33.199999999999996</v>
      </c>
      <c r="D888" s="92">
        <v>0.4</v>
      </c>
      <c r="E888" s="92">
        <v>23.8</v>
      </c>
      <c r="F888" s="92">
        <v>0.2</v>
      </c>
      <c r="G888" s="92">
        <v>4.8</v>
      </c>
      <c r="H888" s="92">
        <v>1.2</v>
      </c>
      <c r="I888" s="92">
        <v>0.4</v>
      </c>
      <c r="J888" s="92">
        <v>0</v>
      </c>
      <c r="K888" s="92">
        <v>0.8</v>
      </c>
      <c r="L888" s="92">
        <v>0.2</v>
      </c>
      <c r="M888" s="92">
        <v>1.4</v>
      </c>
      <c r="N888" s="92">
        <v>0</v>
      </c>
      <c r="O888" s="93">
        <v>0</v>
      </c>
      <c r="P888" s="8"/>
      <c r="Q888" s="97">
        <v>24.999999999999996</v>
      </c>
      <c r="R888" s="92">
        <v>0.2</v>
      </c>
      <c r="S888" s="92">
        <v>19.2</v>
      </c>
      <c r="T888" s="92">
        <v>0</v>
      </c>
      <c r="U888" s="92">
        <v>3</v>
      </c>
      <c r="V888" s="92">
        <v>0.4</v>
      </c>
      <c r="W888" s="92">
        <v>0</v>
      </c>
      <c r="X888" s="92">
        <v>0</v>
      </c>
      <c r="Y888" s="92">
        <v>0</v>
      </c>
      <c r="Z888" s="92">
        <v>1.8</v>
      </c>
      <c r="AA888" s="92">
        <v>0.4</v>
      </c>
      <c r="AB888" s="92">
        <v>0</v>
      </c>
      <c r="AC888" s="93">
        <v>0</v>
      </c>
      <c r="AD888" s="8"/>
      <c r="AE888" s="97">
        <v>58.199999999999996</v>
      </c>
      <c r="AF888" s="264">
        <v>0.6</v>
      </c>
      <c r="AG888" s="122">
        <v>43</v>
      </c>
      <c r="AH888" s="122">
        <v>0.2</v>
      </c>
      <c r="AI888" s="122">
        <v>7.8</v>
      </c>
      <c r="AJ888" s="122">
        <v>1.6</v>
      </c>
      <c r="AK888" s="122">
        <v>0.4</v>
      </c>
      <c r="AL888" s="122">
        <v>0</v>
      </c>
      <c r="AM888" s="122">
        <v>0.8</v>
      </c>
      <c r="AN888" s="122">
        <v>2</v>
      </c>
      <c r="AO888" s="122">
        <v>1.8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42.8</v>
      </c>
      <c r="D889" s="92">
        <v>1.4</v>
      </c>
      <c r="E889" s="92">
        <v>31.6</v>
      </c>
      <c r="F889" s="92">
        <v>0.8</v>
      </c>
      <c r="G889" s="92">
        <v>5.6</v>
      </c>
      <c r="H889" s="92">
        <v>1.4</v>
      </c>
      <c r="I889" s="92">
        <v>1</v>
      </c>
      <c r="J889" s="92">
        <v>0</v>
      </c>
      <c r="K889" s="92">
        <v>0</v>
      </c>
      <c r="L889" s="92">
        <v>0.4</v>
      </c>
      <c r="M889" s="92">
        <v>0.6</v>
      </c>
      <c r="N889" s="92">
        <v>0</v>
      </c>
      <c r="O889" s="93">
        <v>0</v>
      </c>
      <c r="P889" s="8"/>
      <c r="Q889" s="97">
        <v>38.799999999999997</v>
      </c>
      <c r="R889" s="92">
        <v>2.2000000000000002</v>
      </c>
      <c r="S889" s="92">
        <v>27.8</v>
      </c>
      <c r="T889" s="92">
        <v>0.2</v>
      </c>
      <c r="U889" s="92">
        <v>4.2</v>
      </c>
      <c r="V889" s="92">
        <v>0.8</v>
      </c>
      <c r="W889" s="92">
        <v>0.4</v>
      </c>
      <c r="X889" s="92">
        <v>0</v>
      </c>
      <c r="Y889" s="92">
        <v>0.6</v>
      </c>
      <c r="Z889" s="92">
        <v>1.2</v>
      </c>
      <c r="AA889" s="92">
        <v>1.4</v>
      </c>
      <c r="AB889" s="92">
        <v>0</v>
      </c>
      <c r="AC889" s="93">
        <v>0</v>
      </c>
      <c r="AD889" s="8"/>
      <c r="AE889" s="97">
        <v>81.599999999999994</v>
      </c>
      <c r="AF889" s="264">
        <v>3.6</v>
      </c>
      <c r="AG889" s="122">
        <v>59.4</v>
      </c>
      <c r="AH889" s="122">
        <v>1</v>
      </c>
      <c r="AI889" s="122">
        <v>9.8000000000000007</v>
      </c>
      <c r="AJ889" s="122">
        <v>2.2000000000000002</v>
      </c>
      <c r="AK889" s="122">
        <v>1.4</v>
      </c>
      <c r="AL889" s="122">
        <v>0</v>
      </c>
      <c r="AM889" s="122">
        <v>0.6</v>
      </c>
      <c r="AN889" s="122">
        <v>1.6</v>
      </c>
      <c r="AO889" s="122">
        <v>2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59.199999999999996</v>
      </c>
      <c r="D890" s="92">
        <v>0.8</v>
      </c>
      <c r="E890" s="92">
        <v>45</v>
      </c>
      <c r="F890" s="92">
        <v>0</v>
      </c>
      <c r="G890" s="92">
        <v>7.4</v>
      </c>
      <c r="H890" s="92">
        <v>2</v>
      </c>
      <c r="I890" s="92">
        <v>1</v>
      </c>
      <c r="J890" s="92">
        <v>0</v>
      </c>
      <c r="K890" s="92">
        <v>0</v>
      </c>
      <c r="L890" s="92">
        <v>0.6</v>
      </c>
      <c r="M890" s="92">
        <v>2.4</v>
      </c>
      <c r="N890" s="92">
        <v>0</v>
      </c>
      <c r="O890" s="93">
        <v>0</v>
      </c>
      <c r="P890" s="8"/>
      <c r="Q890" s="97">
        <v>46.599999999999994</v>
      </c>
      <c r="R890" s="92">
        <v>3</v>
      </c>
      <c r="S890" s="92">
        <v>35.4</v>
      </c>
      <c r="T890" s="92">
        <v>0</v>
      </c>
      <c r="U890" s="92">
        <v>5.8</v>
      </c>
      <c r="V890" s="92">
        <v>0</v>
      </c>
      <c r="W890" s="92">
        <v>0.4</v>
      </c>
      <c r="X890" s="92">
        <v>0</v>
      </c>
      <c r="Y890" s="92">
        <v>0</v>
      </c>
      <c r="Z890" s="92">
        <v>1</v>
      </c>
      <c r="AA890" s="92">
        <v>1</v>
      </c>
      <c r="AB890" s="92">
        <v>0</v>
      </c>
      <c r="AC890" s="93">
        <v>0</v>
      </c>
      <c r="AD890" s="8"/>
      <c r="AE890" s="97">
        <v>105.80000000000001</v>
      </c>
      <c r="AF890" s="264">
        <v>3.8</v>
      </c>
      <c r="AG890" s="122">
        <v>80.400000000000006</v>
      </c>
      <c r="AH890" s="122">
        <v>0</v>
      </c>
      <c r="AI890" s="122">
        <v>13.2</v>
      </c>
      <c r="AJ890" s="122">
        <v>2</v>
      </c>
      <c r="AK890" s="122">
        <v>1.4</v>
      </c>
      <c r="AL890" s="122">
        <v>0</v>
      </c>
      <c r="AM890" s="122">
        <v>0</v>
      </c>
      <c r="AN890" s="122">
        <v>1.6</v>
      </c>
      <c r="AO890" s="122">
        <v>3.4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73.8</v>
      </c>
      <c r="D891" s="92">
        <v>1.2</v>
      </c>
      <c r="E891" s="92">
        <v>59.2</v>
      </c>
      <c r="F891" s="92">
        <v>0.2</v>
      </c>
      <c r="G891" s="92">
        <v>7.2</v>
      </c>
      <c r="H891" s="92">
        <v>2.6</v>
      </c>
      <c r="I891" s="92">
        <v>0.8</v>
      </c>
      <c r="J891" s="92">
        <v>0</v>
      </c>
      <c r="K891" s="92">
        <v>0</v>
      </c>
      <c r="L891" s="92">
        <v>0.8</v>
      </c>
      <c r="M891" s="92">
        <v>1.8</v>
      </c>
      <c r="N891" s="92">
        <v>0</v>
      </c>
      <c r="O891" s="93">
        <v>0</v>
      </c>
      <c r="P891" s="8"/>
      <c r="Q891" s="97">
        <v>49.400000000000006</v>
      </c>
      <c r="R891" s="92">
        <v>3.6</v>
      </c>
      <c r="S891" s="92">
        <v>37.4</v>
      </c>
      <c r="T891" s="92">
        <v>0</v>
      </c>
      <c r="U891" s="92">
        <v>4.2</v>
      </c>
      <c r="V891" s="92">
        <v>1.6</v>
      </c>
      <c r="W891" s="92">
        <v>0.6</v>
      </c>
      <c r="X891" s="92">
        <v>0</v>
      </c>
      <c r="Y891" s="92">
        <v>0.6</v>
      </c>
      <c r="Z891" s="92">
        <v>1</v>
      </c>
      <c r="AA891" s="92">
        <v>0.4</v>
      </c>
      <c r="AB891" s="92">
        <v>0</v>
      </c>
      <c r="AC891" s="93">
        <v>0</v>
      </c>
      <c r="AD891" s="8"/>
      <c r="AE891" s="97">
        <v>123.2</v>
      </c>
      <c r="AF891" s="264">
        <v>4.8</v>
      </c>
      <c r="AG891" s="122">
        <v>96.6</v>
      </c>
      <c r="AH891" s="122">
        <v>0.2</v>
      </c>
      <c r="AI891" s="122">
        <v>11.4</v>
      </c>
      <c r="AJ891" s="122">
        <v>4.2</v>
      </c>
      <c r="AK891" s="122">
        <v>1.4</v>
      </c>
      <c r="AL891" s="122">
        <v>0</v>
      </c>
      <c r="AM891" s="122">
        <v>0.6</v>
      </c>
      <c r="AN891" s="122">
        <v>1.8</v>
      </c>
      <c r="AO891" s="122">
        <v>2.2000000000000002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84.199999999999989</v>
      </c>
      <c r="D892" s="92">
        <v>2</v>
      </c>
      <c r="E892" s="92">
        <v>71</v>
      </c>
      <c r="F892" s="92">
        <v>0.2</v>
      </c>
      <c r="G892" s="92">
        <v>6.8</v>
      </c>
      <c r="H892" s="92">
        <v>1.6</v>
      </c>
      <c r="I892" s="92">
        <v>0.6</v>
      </c>
      <c r="J892" s="92">
        <v>0.2</v>
      </c>
      <c r="K892" s="92">
        <v>0</v>
      </c>
      <c r="L892" s="92">
        <v>1</v>
      </c>
      <c r="M892" s="92">
        <v>0.8</v>
      </c>
      <c r="N892" s="92">
        <v>0</v>
      </c>
      <c r="O892" s="93">
        <v>0</v>
      </c>
      <c r="P892" s="8"/>
      <c r="Q892" s="97">
        <v>54.399999999999991</v>
      </c>
      <c r="R892" s="92">
        <v>3.8</v>
      </c>
      <c r="S892" s="92">
        <v>44.8</v>
      </c>
      <c r="T892" s="92">
        <v>0</v>
      </c>
      <c r="U892" s="92">
        <v>4</v>
      </c>
      <c r="V892" s="92">
        <v>0.4</v>
      </c>
      <c r="W892" s="92">
        <v>0</v>
      </c>
      <c r="X892" s="92">
        <v>0</v>
      </c>
      <c r="Y892" s="92">
        <v>0.4</v>
      </c>
      <c r="Z892" s="92">
        <v>0.2</v>
      </c>
      <c r="AA892" s="92">
        <v>0.8</v>
      </c>
      <c r="AB892" s="92">
        <v>0</v>
      </c>
      <c r="AC892" s="93">
        <v>0</v>
      </c>
      <c r="AD892" s="8"/>
      <c r="AE892" s="97">
        <v>138.59999999999997</v>
      </c>
      <c r="AF892" s="264">
        <v>5.8</v>
      </c>
      <c r="AG892" s="122">
        <v>115.8</v>
      </c>
      <c r="AH892" s="122">
        <v>0.2</v>
      </c>
      <c r="AI892" s="122">
        <v>10.8</v>
      </c>
      <c r="AJ892" s="122">
        <v>2</v>
      </c>
      <c r="AK892" s="122">
        <v>0.6</v>
      </c>
      <c r="AL892" s="122">
        <v>0.2</v>
      </c>
      <c r="AM892" s="122">
        <v>0.4</v>
      </c>
      <c r="AN892" s="122">
        <v>1.2</v>
      </c>
      <c r="AO892" s="122">
        <v>1.6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103.80000000000001</v>
      </c>
      <c r="D893" s="92">
        <v>2</v>
      </c>
      <c r="E893" s="92">
        <v>89.2</v>
      </c>
      <c r="F893" s="92">
        <v>0.2</v>
      </c>
      <c r="G893" s="92">
        <v>8.4</v>
      </c>
      <c r="H893" s="92">
        <v>2.2000000000000002</v>
      </c>
      <c r="I893" s="92">
        <v>0.6</v>
      </c>
      <c r="J893" s="92">
        <v>0</v>
      </c>
      <c r="K893" s="92">
        <v>0</v>
      </c>
      <c r="L893" s="92">
        <v>0.4</v>
      </c>
      <c r="M893" s="92">
        <v>0.8</v>
      </c>
      <c r="N893" s="92">
        <v>0</v>
      </c>
      <c r="O893" s="93">
        <v>0</v>
      </c>
      <c r="P893" s="8"/>
      <c r="Q893" s="97">
        <v>65.400000000000006</v>
      </c>
      <c r="R893" s="92">
        <v>5</v>
      </c>
      <c r="S893" s="92">
        <v>51.6</v>
      </c>
      <c r="T893" s="92">
        <v>0.4</v>
      </c>
      <c r="U893" s="92">
        <v>6.2</v>
      </c>
      <c r="V893" s="92">
        <v>0.4</v>
      </c>
      <c r="W893" s="92">
        <v>0.4</v>
      </c>
      <c r="X893" s="92">
        <v>0</v>
      </c>
      <c r="Y893" s="92">
        <v>0.2</v>
      </c>
      <c r="Z893" s="92">
        <v>0.6</v>
      </c>
      <c r="AA893" s="92">
        <v>0.4</v>
      </c>
      <c r="AB893" s="92">
        <v>0.2</v>
      </c>
      <c r="AC893" s="93">
        <v>0</v>
      </c>
      <c r="AD893" s="8"/>
      <c r="AE893" s="97">
        <v>169.19999999999996</v>
      </c>
      <c r="AF893" s="264">
        <v>7</v>
      </c>
      <c r="AG893" s="122">
        <v>140.80000000000001</v>
      </c>
      <c r="AH893" s="122">
        <v>0.6</v>
      </c>
      <c r="AI893" s="122">
        <v>14.6</v>
      </c>
      <c r="AJ893" s="122">
        <v>2.6</v>
      </c>
      <c r="AK893" s="122">
        <v>1</v>
      </c>
      <c r="AL893" s="122">
        <v>0</v>
      </c>
      <c r="AM893" s="122">
        <v>0.2</v>
      </c>
      <c r="AN893" s="122">
        <v>1</v>
      </c>
      <c r="AO893" s="122">
        <v>1.2</v>
      </c>
      <c r="AP893" s="122">
        <v>0.2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131.39999999999995</v>
      </c>
      <c r="D894" s="92">
        <v>2.2000000000000002</v>
      </c>
      <c r="E894" s="92">
        <v>117</v>
      </c>
      <c r="F894" s="92">
        <v>0.8</v>
      </c>
      <c r="G894" s="92">
        <v>7.8</v>
      </c>
      <c r="H894" s="92">
        <v>1.4</v>
      </c>
      <c r="I894" s="92">
        <v>1.2</v>
      </c>
      <c r="J894" s="92">
        <v>0</v>
      </c>
      <c r="K894" s="92">
        <v>0.2</v>
      </c>
      <c r="L894" s="92">
        <v>0.2</v>
      </c>
      <c r="M894" s="92">
        <v>0.4</v>
      </c>
      <c r="N894" s="92">
        <v>0.2</v>
      </c>
      <c r="O894" s="93">
        <v>0</v>
      </c>
      <c r="P894" s="8"/>
      <c r="Q894" s="97">
        <v>57.000000000000007</v>
      </c>
      <c r="R894" s="92">
        <v>7.4</v>
      </c>
      <c r="S894" s="92">
        <v>42.2</v>
      </c>
      <c r="T894" s="92">
        <v>0</v>
      </c>
      <c r="U894" s="92">
        <v>5.6</v>
      </c>
      <c r="V894" s="92">
        <v>0.6</v>
      </c>
      <c r="W894" s="92">
        <v>0.6</v>
      </c>
      <c r="X894" s="92">
        <v>0</v>
      </c>
      <c r="Y894" s="92">
        <v>0</v>
      </c>
      <c r="Z894" s="92">
        <v>0.2</v>
      </c>
      <c r="AA894" s="92">
        <v>0.4</v>
      </c>
      <c r="AB894" s="92">
        <v>0</v>
      </c>
      <c r="AC894" s="93">
        <v>0</v>
      </c>
      <c r="AD894" s="8"/>
      <c r="AE894" s="97">
        <v>188.4</v>
      </c>
      <c r="AF894" s="264">
        <v>9.6</v>
      </c>
      <c r="AG894" s="122">
        <v>159.19999999999999</v>
      </c>
      <c r="AH894" s="122">
        <v>0.8</v>
      </c>
      <c r="AI894" s="122">
        <v>13.4</v>
      </c>
      <c r="AJ894" s="122">
        <v>2</v>
      </c>
      <c r="AK894" s="122">
        <v>1.8</v>
      </c>
      <c r="AL894" s="122">
        <v>0</v>
      </c>
      <c r="AM894" s="122">
        <v>0.2</v>
      </c>
      <c r="AN894" s="122">
        <v>0.4</v>
      </c>
      <c r="AO894" s="122">
        <v>0.8</v>
      </c>
      <c r="AP894" s="122">
        <v>0.2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142.19999999999999</v>
      </c>
      <c r="D895" s="92">
        <v>1.8</v>
      </c>
      <c r="E895" s="92">
        <v>125</v>
      </c>
      <c r="F895" s="92">
        <v>0.4</v>
      </c>
      <c r="G895" s="92">
        <v>9.8000000000000007</v>
      </c>
      <c r="H895" s="92">
        <v>1.4</v>
      </c>
      <c r="I895" s="92">
        <v>0.6</v>
      </c>
      <c r="J895" s="92">
        <v>0</v>
      </c>
      <c r="K895" s="92">
        <v>1</v>
      </c>
      <c r="L895" s="92">
        <v>1</v>
      </c>
      <c r="M895" s="92">
        <v>1</v>
      </c>
      <c r="N895" s="92">
        <v>0.2</v>
      </c>
      <c r="O895" s="93">
        <v>0</v>
      </c>
      <c r="P895" s="8"/>
      <c r="Q895" s="97">
        <v>72.600000000000009</v>
      </c>
      <c r="R895" s="92">
        <v>7</v>
      </c>
      <c r="S895" s="92">
        <v>58.8</v>
      </c>
      <c r="T895" s="92">
        <v>0.2</v>
      </c>
      <c r="U895" s="92">
        <v>4.5999999999999996</v>
      </c>
      <c r="V895" s="92">
        <v>0.6</v>
      </c>
      <c r="W895" s="92">
        <v>0.4</v>
      </c>
      <c r="X895" s="92">
        <v>0</v>
      </c>
      <c r="Y895" s="92">
        <v>0.2</v>
      </c>
      <c r="Z895" s="92">
        <v>0.4</v>
      </c>
      <c r="AA895" s="92">
        <v>0.4</v>
      </c>
      <c r="AB895" s="92">
        <v>0</v>
      </c>
      <c r="AC895" s="93">
        <v>0</v>
      </c>
      <c r="AD895" s="8"/>
      <c r="AE895" s="97">
        <v>214.8</v>
      </c>
      <c r="AF895" s="264">
        <v>8.8000000000000007</v>
      </c>
      <c r="AG895" s="122">
        <v>183.8</v>
      </c>
      <c r="AH895" s="122">
        <v>0.6</v>
      </c>
      <c r="AI895" s="122">
        <v>14.4</v>
      </c>
      <c r="AJ895" s="122">
        <v>2</v>
      </c>
      <c r="AK895" s="122">
        <v>1</v>
      </c>
      <c r="AL895" s="122">
        <v>0</v>
      </c>
      <c r="AM895" s="122">
        <v>1.2</v>
      </c>
      <c r="AN895" s="122">
        <v>1.4</v>
      </c>
      <c r="AO895" s="122">
        <v>1.4</v>
      </c>
      <c r="AP895" s="122">
        <v>0.2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124.00000000000001</v>
      </c>
      <c r="D896" s="92">
        <v>2.4</v>
      </c>
      <c r="E896" s="92">
        <v>110.8</v>
      </c>
      <c r="F896" s="92">
        <v>0.4</v>
      </c>
      <c r="G896" s="92">
        <v>6.4</v>
      </c>
      <c r="H896" s="92">
        <v>1.6</v>
      </c>
      <c r="I896" s="92">
        <v>1.2</v>
      </c>
      <c r="J896" s="92">
        <v>0</v>
      </c>
      <c r="K896" s="92">
        <v>0.6</v>
      </c>
      <c r="L896" s="92">
        <v>0.2</v>
      </c>
      <c r="M896" s="92">
        <v>0.4</v>
      </c>
      <c r="N896" s="92">
        <v>0</v>
      </c>
      <c r="O896" s="93">
        <v>0</v>
      </c>
      <c r="P896" s="8"/>
      <c r="Q896" s="97">
        <v>72.8</v>
      </c>
      <c r="R896" s="92">
        <v>6.4</v>
      </c>
      <c r="S896" s="92">
        <v>59.6</v>
      </c>
      <c r="T896" s="92">
        <v>0.4</v>
      </c>
      <c r="U896" s="92">
        <v>4</v>
      </c>
      <c r="V896" s="92">
        <v>0.8</v>
      </c>
      <c r="W896" s="92">
        <v>0.2</v>
      </c>
      <c r="X896" s="92">
        <v>0.2</v>
      </c>
      <c r="Y896" s="92">
        <v>0</v>
      </c>
      <c r="Z896" s="92">
        <v>0.6</v>
      </c>
      <c r="AA896" s="92">
        <v>0.6</v>
      </c>
      <c r="AB896" s="92">
        <v>0</v>
      </c>
      <c r="AC896" s="93">
        <v>0</v>
      </c>
      <c r="AD896" s="8"/>
      <c r="AE896" s="97">
        <v>196.80000000000004</v>
      </c>
      <c r="AF896" s="264">
        <v>8.8000000000000007</v>
      </c>
      <c r="AG896" s="122">
        <v>170.4</v>
      </c>
      <c r="AH896" s="122">
        <v>0.8</v>
      </c>
      <c r="AI896" s="122">
        <v>10.4</v>
      </c>
      <c r="AJ896" s="122">
        <v>2.4</v>
      </c>
      <c r="AK896" s="122">
        <v>1.4</v>
      </c>
      <c r="AL896" s="122">
        <v>0.2</v>
      </c>
      <c r="AM896" s="122">
        <v>0.6</v>
      </c>
      <c r="AN896" s="122">
        <v>0.8</v>
      </c>
      <c r="AO896" s="122">
        <v>1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139.60000000000002</v>
      </c>
      <c r="D897" s="92">
        <v>3.2</v>
      </c>
      <c r="E897" s="92">
        <v>122.4</v>
      </c>
      <c r="F897" s="92">
        <v>1.2</v>
      </c>
      <c r="G897" s="92">
        <v>8</v>
      </c>
      <c r="H897" s="92">
        <v>1.6</v>
      </c>
      <c r="I897" s="92">
        <v>0.6</v>
      </c>
      <c r="J897" s="92">
        <v>0.4</v>
      </c>
      <c r="K897" s="92">
        <v>0.4</v>
      </c>
      <c r="L897" s="92">
        <v>0.4</v>
      </c>
      <c r="M897" s="92">
        <v>1.4</v>
      </c>
      <c r="N897" s="92">
        <v>0</v>
      </c>
      <c r="O897" s="93">
        <v>0</v>
      </c>
      <c r="P897" s="8"/>
      <c r="Q897" s="97">
        <v>84.200000000000017</v>
      </c>
      <c r="R897" s="92">
        <v>7.2</v>
      </c>
      <c r="S897" s="92">
        <v>69.2</v>
      </c>
      <c r="T897" s="92">
        <v>0.4</v>
      </c>
      <c r="U897" s="92">
        <v>4.4000000000000004</v>
      </c>
      <c r="V897" s="92">
        <v>0.6</v>
      </c>
      <c r="W897" s="92">
        <v>1.2</v>
      </c>
      <c r="X897" s="92">
        <v>0</v>
      </c>
      <c r="Y897" s="92">
        <v>0</v>
      </c>
      <c r="Z897" s="92">
        <v>0.8</v>
      </c>
      <c r="AA897" s="92">
        <v>0.4</v>
      </c>
      <c r="AB897" s="92">
        <v>0</v>
      </c>
      <c r="AC897" s="93">
        <v>0</v>
      </c>
      <c r="AD897" s="8"/>
      <c r="AE897" s="97">
        <v>223.8</v>
      </c>
      <c r="AF897" s="264">
        <v>10.4</v>
      </c>
      <c r="AG897" s="122">
        <v>191.6</v>
      </c>
      <c r="AH897" s="122">
        <v>1.6</v>
      </c>
      <c r="AI897" s="122">
        <v>12.4</v>
      </c>
      <c r="AJ897" s="122">
        <v>2.2000000000000002</v>
      </c>
      <c r="AK897" s="122">
        <v>1.8</v>
      </c>
      <c r="AL897" s="122">
        <v>0.4</v>
      </c>
      <c r="AM897" s="122">
        <v>0.4</v>
      </c>
      <c r="AN897" s="122">
        <v>1.2</v>
      </c>
      <c r="AO897" s="122">
        <v>1.8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127.60000000000001</v>
      </c>
      <c r="D898" s="92">
        <v>3.2</v>
      </c>
      <c r="E898" s="92">
        <v>114.6</v>
      </c>
      <c r="F898" s="92">
        <v>1</v>
      </c>
      <c r="G898" s="92">
        <v>4.5999999999999996</v>
      </c>
      <c r="H898" s="92">
        <v>1.4</v>
      </c>
      <c r="I898" s="92">
        <v>1.2</v>
      </c>
      <c r="J898" s="92">
        <v>0</v>
      </c>
      <c r="K898" s="92">
        <v>0.2</v>
      </c>
      <c r="L898" s="92">
        <v>0.2</v>
      </c>
      <c r="M898" s="92">
        <v>1.2</v>
      </c>
      <c r="N898" s="92">
        <v>0</v>
      </c>
      <c r="O898" s="93">
        <v>0</v>
      </c>
      <c r="P898" s="8"/>
      <c r="Q898" s="97">
        <v>86.600000000000023</v>
      </c>
      <c r="R898" s="92">
        <v>7.4</v>
      </c>
      <c r="S898" s="92">
        <v>68.400000000000006</v>
      </c>
      <c r="T898" s="92">
        <v>0.2</v>
      </c>
      <c r="U898" s="92">
        <v>7.2</v>
      </c>
      <c r="V898" s="92">
        <v>1</v>
      </c>
      <c r="W898" s="92">
        <v>1.4</v>
      </c>
      <c r="X898" s="92">
        <v>0.2</v>
      </c>
      <c r="Y898" s="92">
        <v>0</v>
      </c>
      <c r="Z898" s="92">
        <v>0.6</v>
      </c>
      <c r="AA898" s="92">
        <v>0.2</v>
      </c>
      <c r="AB898" s="92">
        <v>0</v>
      </c>
      <c r="AC898" s="93">
        <v>0</v>
      </c>
      <c r="AD898" s="8"/>
      <c r="AE898" s="97">
        <v>214.2</v>
      </c>
      <c r="AF898" s="264">
        <v>10.6</v>
      </c>
      <c r="AG898" s="122">
        <v>183</v>
      </c>
      <c r="AH898" s="122">
        <v>1.2</v>
      </c>
      <c r="AI898" s="122">
        <v>11.8</v>
      </c>
      <c r="AJ898" s="122">
        <v>2.4</v>
      </c>
      <c r="AK898" s="122">
        <v>2.6</v>
      </c>
      <c r="AL898" s="122">
        <v>0.2</v>
      </c>
      <c r="AM898" s="122">
        <v>0.2</v>
      </c>
      <c r="AN898" s="122">
        <v>0.8</v>
      </c>
      <c r="AO898" s="122">
        <v>1.4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120.80000000000001</v>
      </c>
      <c r="D899" s="92">
        <v>2.4</v>
      </c>
      <c r="E899" s="92">
        <v>106.6</v>
      </c>
      <c r="F899" s="92">
        <v>0.8</v>
      </c>
      <c r="G899" s="92">
        <v>7.4</v>
      </c>
      <c r="H899" s="92">
        <v>1.4</v>
      </c>
      <c r="I899" s="92">
        <v>0.6</v>
      </c>
      <c r="J899" s="92">
        <v>0</v>
      </c>
      <c r="K899" s="92">
        <v>0.2</v>
      </c>
      <c r="L899" s="92">
        <v>0.2</v>
      </c>
      <c r="M899" s="92">
        <v>1.2</v>
      </c>
      <c r="N899" s="92">
        <v>0</v>
      </c>
      <c r="O899" s="93">
        <v>0</v>
      </c>
      <c r="P899" s="8"/>
      <c r="Q899" s="97">
        <v>75.400000000000006</v>
      </c>
      <c r="R899" s="92">
        <v>4.8</v>
      </c>
      <c r="S899" s="92">
        <v>59.8</v>
      </c>
      <c r="T899" s="92">
        <v>0.2</v>
      </c>
      <c r="U899" s="92">
        <v>6</v>
      </c>
      <c r="V899" s="92">
        <v>1.4</v>
      </c>
      <c r="W899" s="92">
        <v>1</v>
      </c>
      <c r="X899" s="92">
        <v>0.2</v>
      </c>
      <c r="Y899" s="92">
        <v>0.4</v>
      </c>
      <c r="Z899" s="92">
        <v>0.6</v>
      </c>
      <c r="AA899" s="92">
        <v>1</v>
      </c>
      <c r="AB899" s="92">
        <v>0</v>
      </c>
      <c r="AC899" s="93">
        <v>0</v>
      </c>
      <c r="AD899" s="8"/>
      <c r="AE899" s="97">
        <v>196.2</v>
      </c>
      <c r="AF899" s="264">
        <v>7.2</v>
      </c>
      <c r="AG899" s="122">
        <v>166.4</v>
      </c>
      <c r="AH899" s="122">
        <v>1</v>
      </c>
      <c r="AI899" s="122">
        <v>13.4</v>
      </c>
      <c r="AJ899" s="122">
        <v>2.8</v>
      </c>
      <c r="AK899" s="122">
        <v>1.6</v>
      </c>
      <c r="AL899" s="122">
        <v>0.2</v>
      </c>
      <c r="AM899" s="122">
        <v>0.6</v>
      </c>
      <c r="AN899" s="122">
        <v>0.8</v>
      </c>
      <c r="AO899" s="122">
        <v>2.2000000000000002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99.8</v>
      </c>
      <c r="D900" s="92">
        <v>2.4</v>
      </c>
      <c r="E900" s="92">
        <v>85.6</v>
      </c>
      <c r="F900" s="92">
        <v>0</v>
      </c>
      <c r="G900" s="92">
        <v>8.6</v>
      </c>
      <c r="H900" s="92">
        <v>1.2</v>
      </c>
      <c r="I900" s="92">
        <v>0</v>
      </c>
      <c r="J900" s="92">
        <v>0</v>
      </c>
      <c r="K900" s="92">
        <v>0.2</v>
      </c>
      <c r="L900" s="92">
        <v>1</v>
      </c>
      <c r="M900" s="92">
        <v>0.8</v>
      </c>
      <c r="N900" s="92">
        <v>0</v>
      </c>
      <c r="O900" s="93">
        <v>0</v>
      </c>
      <c r="P900" s="8"/>
      <c r="Q900" s="97">
        <v>73.199999999999989</v>
      </c>
      <c r="R900" s="92">
        <v>4.2</v>
      </c>
      <c r="S900" s="92">
        <v>57.6</v>
      </c>
      <c r="T900" s="92">
        <v>0.4</v>
      </c>
      <c r="U900" s="92">
        <v>6.8</v>
      </c>
      <c r="V900" s="92">
        <v>1</v>
      </c>
      <c r="W900" s="92">
        <v>1.2</v>
      </c>
      <c r="X900" s="92">
        <v>0</v>
      </c>
      <c r="Y900" s="92">
        <v>0.6</v>
      </c>
      <c r="Z900" s="92">
        <v>0.8</v>
      </c>
      <c r="AA900" s="92">
        <v>0.6</v>
      </c>
      <c r="AB900" s="92">
        <v>0</v>
      </c>
      <c r="AC900" s="93">
        <v>0</v>
      </c>
      <c r="AD900" s="8"/>
      <c r="AE900" s="97">
        <v>173</v>
      </c>
      <c r="AF900" s="264">
        <v>6.6</v>
      </c>
      <c r="AG900" s="122">
        <v>143.19999999999999</v>
      </c>
      <c r="AH900" s="122">
        <v>0.4</v>
      </c>
      <c r="AI900" s="122">
        <v>15.4</v>
      </c>
      <c r="AJ900" s="122">
        <v>2.2000000000000002</v>
      </c>
      <c r="AK900" s="122">
        <v>1.2</v>
      </c>
      <c r="AL900" s="122">
        <v>0</v>
      </c>
      <c r="AM900" s="122">
        <v>0.8</v>
      </c>
      <c r="AN900" s="122">
        <v>1.8</v>
      </c>
      <c r="AO900" s="122">
        <v>1.4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89.800000000000011</v>
      </c>
      <c r="D901" s="92">
        <v>2</v>
      </c>
      <c r="E901" s="92">
        <v>74.8</v>
      </c>
      <c r="F901" s="92">
        <v>0.4</v>
      </c>
      <c r="G901" s="92">
        <v>6.4</v>
      </c>
      <c r="H901" s="92">
        <v>1</v>
      </c>
      <c r="I901" s="92">
        <v>0.4</v>
      </c>
      <c r="J901" s="92">
        <v>0</v>
      </c>
      <c r="K901" s="92">
        <v>0.6</v>
      </c>
      <c r="L901" s="92">
        <v>2.2000000000000002</v>
      </c>
      <c r="M901" s="92">
        <v>2</v>
      </c>
      <c r="N901" s="92">
        <v>0</v>
      </c>
      <c r="O901" s="93">
        <v>0</v>
      </c>
      <c r="P901" s="8"/>
      <c r="Q901" s="97">
        <v>72.599999999999994</v>
      </c>
      <c r="R901" s="92">
        <v>1.8</v>
      </c>
      <c r="S901" s="92">
        <v>58.6</v>
      </c>
      <c r="T901" s="92">
        <v>0.8</v>
      </c>
      <c r="U901" s="92">
        <v>6.6</v>
      </c>
      <c r="V901" s="92">
        <v>1</v>
      </c>
      <c r="W901" s="92">
        <v>0.6</v>
      </c>
      <c r="X901" s="92">
        <v>0</v>
      </c>
      <c r="Y901" s="92">
        <v>0.6</v>
      </c>
      <c r="Z901" s="92">
        <v>1.4</v>
      </c>
      <c r="AA901" s="92">
        <v>1</v>
      </c>
      <c r="AB901" s="92">
        <v>0.2</v>
      </c>
      <c r="AC901" s="93">
        <v>0</v>
      </c>
      <c r="AD901" s="8"/>
      <c r="AE901" s="97">
        <v>162.39999999999998</v>
      </c>
      <c r="AF901" s="264">
        <v>3.8</v>
      </c>
      <c r="AG901" s="122">
        <v>133.4</v>
      </c>
      <c r="AH901" s="122">
        <v>1.2</v>
      </c>
      <c r="AI901" s="122">
        <v>13</v>
      </c>
      <c r="AJ901" s="122">
        <v>2</v>
      </c>
      <c r="AK901" s="122">
        <v>1</v>
      </c>
      <c r="AL901" s="122">
        <v>0</v>
      </c>
      <c r="AM901" s="122">
        <v>1.2</v>
      </c>
      <c r="AN901" s="122">
        <v>3.6</v>
      </c>
      <c r="AO901" s="122">
        <v>3</v>
      </c>
      <c r="AP901" s="122">
        <v>0.2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100.80000000000001</v>
      </c>
      <c r="D902" s="92">
        <v>2.6</v>
      </c>
      <c r="E902" s="92">
        <v>81.599999999999994</v>
      </c>
      <c r="F902" s="92">
        <v>0.4</v>
      </c>
      <c r="G902" s="92">
        <v>8.8000000000000007</v>
      </c>
      <c r="H902" s="92">
        <v>2</v>
      </c>
      <c r="I902" s="92">
        <v>1.2</v>
      </c>
      <c r="J902" s="92">
        <v>0.4</v>
      </c>
      <c r="K902" s="92">
        <v>0.2</v>
      </c>
      <c r="L902" s="92">
        <v>2.2000000000000002</v>
      </c>
      <c r="M902" s="92">
        <v>1.4</v>
      </c>
      <c r="N902" s="92">
        <v>0</v>
      </c>
      <c r="O902" s="93">
        <v>0</v>
      </c>
      <c r="P902" s="8"/>
      <c r="Q902" s="97">
        <v>65.400000000000006</v>
      </c>
      <c r="R902" s="92">
        <v>2</v>
      </c>
      <c r="S902" s="92">
        <v>49.8</v>
      </c>
      <c r="T902" s="92">
        <v>0.8</v>
      </c>
      <c r="U902" s="92">
        <v>7.6</v>
      </c>
      <c r="V902" s="92">
        <v>0.6</v>
      </c>
      <c r="W902" s="92">
        <v>1</v>
      </c>
      <c r="X902" s="92">
        <v>0.2</v>
      </c>
      <c r="Y902" s="92">
        <v>0.2</v>
      </c>
      <c r="Z902" s="92">
        <v>1.2</v>
      </c>
      <c r="AA902" s="92">
        <v>2</v>
      </c>
      <c r="AB902" s="92">
        <v>0</v>
      </c>
      <c r="AC902" s="93">
        <v>0</v>
      </c>
      <c r="AD902" s="8"/>
      <c r="AE902" s="97">
        <v>166.2</v>
      </c>
      <c r="AF902" s="264">
        <v>4.5999999999999996</v>
      </c>
      <c r="AG902" s="122">
        <v>131.4</v>
      </c>
      <c r="AH902" s="122">
        <v>1.2</v>
      </c>
      <c r="AI902" s="122">
        <v>16.399999999999999</v>
      </c>
      <c r="AJ902" s="122">
        <v>2.6</v>
      </c>
      <c r="AK902" s="122">
        <v>2.2000000000000002</v>
      </c>
      <c r="AL902" s="122">
        <v>0.6</v>
      </c>
      <c r="AM902" s="122">
        <v>0.4</v>
      </c>
      <c r="AN902" s="122">
        <v>3.4</v>
      </c>
      <c r="AO902" s="122">
        <v>3.4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86.800000000000011</v>
      </c>
      <c r="D903" s="92">
        <v>1.2</v>
      </c>
      <c r="E903" s="92">
        <v>69.2</v>
      </c>
      <c r="F903" s="92">
        <v>0.4</v>
      </c>
      <c r="G903" s="92">
        <v>10.199999999999999</v>
      </c>
      <c r="H903" s="92">
        <v>1.6</v>
      </c>
      <c r="I903" s="92">
        <v>0.6</v>
      </c>
      <c r="J903" s="92">
        <v>0.2</v>
      </c>
      <c r="K903" s="92">
        <v>0.2</v>
      </c>
      <c r="L903" s="92">
        <v>1</v>
      </c>
      <c r="M903" s="92">
        <v>1.8</v>
      </c>
      <c r="N903" s="92">
        <v>0.4</v>
      </c>
      <c r="O903" s="93">
        <v>0</v>
      </c>
      <c r="P903" s="8"/>
      <c r="Q903" s="97">
        <v>60.400000000000006</v>
      </c>
      <c r="R903" s="92">
        <v>1</v>
      </c>
      <c r="S903" s="92">
        <v>49</v>
      </c>
      <c r="T903" s="92">
        <v>0.2</v>
      </c>
      <c r="U903" s="92">
        <v>6.8</v>
      </c>
      <c r="V903" s="92">
        <v>1.2</v>
      </c>
      <c r="W903" s="92">
        <v>0.6</v>
      </c>
      <c r="X903" s="92">
        <v>0</v>
      </c>
      <c r="Y903" s="92">
        <v>0</v>
      </c>
      <c r="Z903" s="92">
        <v>1</v>
      </c>
      <c r="AA903" s="92">
        <v>0.6</v>
      </c>
      <c r="AB903" s="92">
        <v>0</v>
      </c>
      <c r="AC903" s="93">
        <v>0</v>
      </c>
      <c r="AD903" s="8"/>
      <c r="AE903" s="97">
        <v>147.19999999999999</v>
      </c>
      <c r="AF903" s="264">
        <v>2.2000000000000002</v>
      </c>
      <c r="AG903" s="122">
        <v>118.2</v>
      </c>
      <c r="AH903" s="122">
        <v>0.6</v>
      </c>
      <c r="AI903" s="122">
        <v>17</v>
      </c>
      <c r="AJ903" s="122">
        <v>2.8</v>
      </c>
      <c r="AK903" s="122">
        <v>1.2</v>
      </c>
      <c r="AL903" s="122">
        <v>0.2</v>
      </c>
      <c r="AM903" s="122">
        <v>0.2</v>
      </c>
      <c r="AN903" s="122">
        <v>2</v>
      </c>
      <c r="AO903" s="122">
        <v>2.4</v>
      </c>
      <c r="AP903" s="122">
        <v>0.4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84.600000000000023</v>
      </c>
      <c r="D904" s="92">
        <v>2.4</v>
      </c>
      <c r="E904" s="92">
        <v>69.8</v>
      </c>
      <c r="F904" s="92">
        <v>0.2</v>
      </c>
      <c r="G904" s="92">
        <v>8</v>
      </c>
      <c r="H904" s="92">
        <v>0.8</v>
      </c>
      <c r="I904" s="92">
        <v>0.4</v>
      </c>
      <c r="J904" s="92">
        <v>0.2</v>
      </c>
      <c r="K904" s="92">
        <v>0.4</v>
      </c>
      <c r="L904" s="92">
        <v>0.4</v>
      </c>
      <c r="M904" s="92">
        <v>1.8</v>
      </c>
      <c r="N904" s="92">
        <v>0.2</v>
      </c>
      <c r="O904" s="93">
        <v>0</v>
      </c>
      <c r="P904" s="8"/>
      <c r="Q904" s="97">
        <v>70.400000000000006</v>
      </c>
      <c r="R904" s="92">
        <v>2.6</v>
      </c>
      <c r="S904" s="92">
        <v>55</v>
      </c>
      <c r="T904" s="92">
        <v>0.8</v>
      </c>
      <c r="U904" s="92">
        <v>8.1999999999999993</v>
      </c>
      <c r="V904" s="92">
        <v>0.2</v>
      </c>
      <c r="W904" s="92">
        <v>0.4</v>
      </c>
      <c r="X904" s="92">
        <v>0</v>
      </c>
      <c r="Y904" s="92">
        <v>0.2</v>
      </c>
      <c r="Z904" s="92">
        <v>1.6</v>
      </c>
      <c r="AA904" s="92">
        <v>1.2</v>
      </c>
      <c r="AB904" s="92">
        <v>0</v>
      </c>
      <c r="AC904" s="93">
        <v>0.2</v>
      </c>
      <c r="AD904" s="8"/>
      <c r="AE904" s="97">
        <v>154.99999999999997</v>
      </c>
      <c r="AF904" s="264">
        <v>5</v>
      </c>
      <c r="AG904" s="122">
        <v>124.8</v>
      </c>
      <c r="AH904" s="122">
        <v>1</v>
      </c>
      <c r="AI904" s="122">
        <v>16.2</v>
      </c>
      <c r="AJ904" s="122">
        <v>1</v>
      </c>
      <c r="AK904" s="122">
        <v>0.8</v>
      </c>
      <c r="AL904" s="122">
        <v>0.2</v>
      </c>
      <c r="AM904" s="122">
        <v>0.6</v>
      </c>
      <c r="AN904" s="122">
        <v>2</v>
      </c>
      <c r="AO904" s="122">
        <v>3</v>
      </c>
      <c r="AP904" s="122">
        <v>0.2</v>
      </c>
      <c r="AQ904" s="323">
        <v>0.2</v>
      </c>
      <c r="AR904" s="11"/>
    </row>
    <row r="905" spans="1:44" x14ac:dyDescent="0.25">
      <c r="A905" s="240"/>
      <c r="B905" s="311">
        <v>0.4375</v>
      </c>
      <c r="C905" s="97">
        <v>90.199999999999974</v>
      </c>
      <c r="D905" s="92">
        <v>1.6</v>
      </c>
      <c r="E905" s="92">
        <v>75.599999999999994</v>
      </c>
      <c r="F905" s="92">
        <v>0.2</v>
      </c>
      <c r="G905" s="92">
        <v>8.6</v>
      </c>
      <c r="H905" s="92">
        <v>1.6</v>
      </c>
      <c r="I905" s="92">
        <v>0.6</v>
      </c>
      <c r="J905" s="92">
        <v>0</v>
      </c>
      <c r="K905" s="92">
        <v>0.6</v>
      </c>
      <c r="L905" s="92">
        <v>0.2</v>
      </c>
      <c r="M905" s="92">
        <v>1</v>
      </c>
      <c r="N905" s="92">
        <v>0</v>
      </c>
      <c r="O905" s="93">
        <v>0.2</v>
      </c>
      <c r="P905" s="8"/>
      <c r="Q905" s="97">
        <v>63</v>
      </c>
      <c r="R905" s="92">
        <v>2.4</v>
      </c>
      <c r="S905" s="92">
        <v>51.4</v>
      </c>
      <c r="T905" s="92">
        <v>0.4</v>
      </c>
      <c r="U905" s="92">
        <v>6.2</v>
      </c>
      <c r="V905" s="92">
        <v>0.8</v>
      </c>
      <c r="W905" s="92">
        <v>0.6</v>
      </c>
      <c r="X905" s="92">
        <v>0</v>
      </c>
      <c r="Y905" s="92">
        <v>0</v>
      </c>
      <c r="Z905" s="92">
        <v>1</v>
      </c>
      <c r="AA905" s="92">
        <v>0.2</v>
      </c>
      <c r="AB905" s="92">
        <v>0</v>
      </c>
      <c r="AC905" s="93">
        <v>0</v>
      </c>
      <c r="AD905" s="8"/>
      <c r="AE905" s="97">
        <v>153.19999999999996</v>
      </c>
      <c r="AF905" s="264">
        <v>4</v>
      </c>
      <c r="AG905" s="122">
        <v>127</v>
      </c>
      <c r="AH905" s="122">
        <v>0.6</v>
      </c>
      <c r="AI905" s="122">
        <v>14.8</v>
      </c>
      <c r="AJ905" s="122">
        <v>2.4</v>
      </c>
      <c r="AK905" s="122">
        <v>1.2</v>
      </c>
      <c r="AL905" s="122">
        <v>0</v>
      </c>
      <c r="AM905" s="122">
        <v>0.6</v>
      </c>
      <c r="AN905" s="122">
        <v>1.2</v>
      </c>
      <c r="AO905" s="122">
        <v>1.2</v>
      </c>
      <c r="AP905" s="122">
        <v>0</v>
      </c>
      <c r="AQ905" s="323">
        <v>0.2</v>
      </c>
      <c r="AR905" s="11"/>
    </row>
    <row r="906" spans="1:44" x14ac:dyDescent="0.25">
      <c r="A906" s="240"/>
      <c r="B906" s="311">
        <v>0.44791700000000001</v>
      </c>
      <c r="C906" s="97">
        <v>85.600000000000023</v>
      </c>
      <c r="D906" s="92">
        <v>1.4</v>
      </c>
      <c r="E906" s="92">
        <v>72</v>
      </c>
      <c r="F906" s="92">
        <v>0.2</v>
      </c>
      <c r="G906" s="92">
        <v>6.4</v>
      </c>
      <c r="H906" s="92">
        <v>1.2</v>
      </c>
      <c r="I906" s="92">
        <v>0.8</v>
      </c>
      <c r="J906" s="92">
        <v>0.2</v>
      </c>
      <c r="K906" s="92">
        <v>0.2</v>
      </c>
      <c r="L906" s="92">
        <v>1.4</v>
      </c>
      <c r="M906" s="92">
        <v>1.8</v>
      </c>
      <c r="N906" s="92">
        <v>0</v>
      </c>
      <c r="O906" s="93">
        <v>0</v>
      </c>
      <c r="P906" s="8"/>
      <c r="Q906" s="97">
        <v>68.600000000000009</v>
      </c>
      <c r="R906" s="92">
        <v>1</v>
      </c>
      <c r="S906" s="92">
        <v>54</v>
      </c>
      <c r="T906" s="92">
        <v>0.2</v>
      </c>
      <c r="U906" s="92">
        <v>8.8000000000000007</v>
      </c>
      <c r="V906" s="92">
        <v>1.4</v>
      </c>
      <c r="W906" s="92">
        <v>1</v>
      </c>
      <c r="X906" s="92">
        <v>0.2</v>
      </c>
      <c r="Y906" s="92">
        <v>0.6</v>
      </c>
      <c r="Z906" s="92">
        <v>0.4</v>
      </c>
      <c r="AA906" s="92">
        <v>1</v>
      </c>
      <c r="AB906" s="92">
        <v>0</v>
      </c>
      <c r="AC906" s="93">
        <v>0</v>
      </c>
      <c r="AD906" s="8"/>
      <c r="AE906" s="97">
        <v>154.20000000000005</v>
      </c>
      <c r="AF906" s="264">
        <v>2.4</v>
      </c>
      <c r="AG906" s="122">
        <v>126</v>
      </c>
      <c r="AH906" s="122">
        <v>0.4</v>
      </c>
      <c r="AI906" s="122">
        <v>15.2</v>
      </c>
      <c r="AJ906" s="122">
        <v>2.6</v>
      </c>
      <c r="AK906" s="122">
        <v>1.8</v>
      </c>
      <c r="AL906" s="122">
        <v>0.4</v>
      </c>
      <c r="AM906" s="122">
        <v>0.8</v>
      </c>
      <c r="AN906" s="122">
        <v>1.8</v>
      </c>
      <c r="AO906" s="122">
        <v>2.8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75.400000000000006</v>
      </c>
      <c r="D907" s="92">
        <v>1.4</v>
      </c>
      <c r="E907" s="92">
        <v>62.4</v>
      </c>
      <c r="F907" s="92">
        <v>0.4</v>
      </c>
      <c r="G907" s="92">
        <v>7.2</v>
      </c>
      <c r="H907" s="92">
        <v>0.8</v>
      </c>
      <c r="I907" s="92">
        <v>0.6</v>
      </c>
      <c r="J907" s="92">
        <v>0</v>
      </c>
      <c r="K907" s="92">
        <v>0.4</v>
      </c>
      <c r="L907" s="92">
        <v>1.4</v>
      </c>
      <c r="M907" s="92">
        <v>0.8</v>
      </c>
      <c r="N907" s="92">
        <v>0</v>
      </c>
      <c r="O907" s="93">
        <v>0</v>
      </c>
      <c r="P907" s="8"/>
      <c r="Q907" s="97">
        <v>65.600000000000009</v>
      </c>
      <c r="R907" s="92">
        <v>2.4</v>
      </c>
      <c r="S907" s="92">
        <v>49</v>
      </c>
      <c r="T907" s="92">
        <v>0.6</v>
      </c>
      <c r="U907" s="92">
        <v>8.1999999999999993</v>
      </c>
      <c r="V907" s="92">
        <v>1.2</v>
      </c>
      <c r="W907" s="92">
        <v>0.6</v>
      </c>
      <c r="X907" s="92">
        <v>0</v>
      </c>
      <c r="Y907" s="92">
        <v>0.4</v>
      </c>
      <c r="Z907" s="92">
        <v>1.2</v>
      </c>
      <c r="AA907" s="92">
        <v>1.6</v>
      </c>
      <c r="AB907" s="92">
        <v>0.4</v>
      </c>
      <c r="AC907" s="93">
        <v>0</v>
      </c>
      <c r="AD907" s="8"/>
      <c r="AE907" s="97">
        <v>141</v>
      </c>
      <c r="AF907" s="264">
        <v>3.8</v>
      </c>
      <c r="AG907" s="122">
        <v>111.4</v>
      </c>
      <c r="AH907" s="122">
        <v>1</v>
      </c>
      <c r="AI907" s="122">
        <v>15.4</v>
      </c>
      <c r="AJ907" s="122">
        <v>2</v>
      </c>
      <c r="AK907" s="122">
        <v>1.2</v>
      </c>
      <c r="AL907" s="122">
        <v>0</v>
      </c>
      <c r="AM907" s="122">
        <v>0.8</v>
      </c>
      <c r="AN907" s="122">
        <v>2.6</v>
      </c>
      <c r="AO907" s="122">
        <v>2.4</v>
      </c>
      <c r="AP907" s="122">
        <v>0.4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77.600000000000023</v>
      </c>
      <c r="D908" s="92">
        <v>1.8</v>
      </c>
      <c r="E908" s="92">
        <v>62.6</v>
      </c>
      <c r="F908" s="92">
        <v>0.4</v>
      </c>
      <c r="G908" s="92">
        <v>8.8000000000000007</v>
      </c>
      <c r="H908" s="92">
        <v>0.4</v>
      </c>
      <c r="I908" s="92">
        <v>0.6</v>
      </c>
      <c r="J908" s="92">
        <v>0.4</v>
      </c>
      <c r="K908" s="92">
        <v>0.4</v>
      </c>
      <c r="L908" s="92">
        <v>1.2</v>
      </c>
      <c r="M908" s="92">
        <v>1</v>
      </c>
      <c r="N908" s="92">
        <v>0</v>
      </c>
      <c r="O908" s="93">
        <v>0</v>
      </c>
      <c r="P908" s="8"/>
      <c r="Q908" s="97">
        <v>71.600000000000009</v>
      </c>
      <c r="R908" s="92">
        <v>3.4</v>
      </c>
      <c r="S908" s="92">
        <v>55</v>
      </c>
      <c r="T908" s="92">
        <v>0.4</v>
      </c>
      <c r="U908" s="92">
        <v>9.4</v>
      </c>
      <c r="V908" s="92">
        <v>1.2</v>
      </c>
      <c r="W908" s="92">
        <v>0.4</v>
      </c>
      <c r="X908" s="92">
        <v>0.2</v>
      </c>
      <c r="Y908" s="92">
        <v>0.6</v>
      </c>
      <c r="Z908" s="92">
        <v>0.6</v>
      </c>
      <c r="AA908" s="92">
        <v>0.4</v>
      </c>
      <c r="AB908" s="92">
        <v>0</v>
      </c>
      <c r="AC908" s="93">
        <v>0</v>
      </c>
      <c r="AD908" s="8"/>
      <c r="AE908" s="97">
        <v>149.19999999999999</v>
      </c>
      <c r="AF908" s="264">
        <v>5.2</v>
      </c>
      <c r="AG908" s="122">
        <v>117.6</v>
      </c>
      <c r="AH908" s="122">
        <v>0.8</v>
      </c>
      <c r="AI908" s="122">
        <v>18.2</v>
      </c>
      <c r="AJ908" s="122">
        <v>1.6</v>
      </c>
      <c r="AK908" s="122">
        <v>1</v>
      </c>
      <c r="AL908" s="122">
        <v>0.6</v>
      </c>
      <c r="AM908" s="122">
        <v>1</v>
      </c>
      <c r="AN908" s="122">
        <v>1.8</v>
      </c>
      <c r="AO908" s="122">
        <v>1.4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79.400000000000006</v>
      </c>
      <c r="D909" s="92">
        <v>1</v>
      </c>
      <c r="E909" s="92">
        <v>65.2</v>
      </c>
      <c r="F909" s="92">
        <v>1</v>
      </c>
      <c r="G909" s="92">
        <v>7.8</v>
      </c>
      <c r="H909" s="92">
        <v>0.4</v>
      </c>
      <c r="I909" s="92">
        <v>0.4</v>
      </c>
      <c r="J909" s="92">
        <v>0</v>
      </c>
      <c r="K909" s="92">
        <v>0.6</v>
      </c>
      <c r="L909" s="92">
        <v>1.8</v>
      </c>
      <c r="M909" s="92">
        <v>1</v>
      </c>
      <c r="N909" s="92">
        <v>0</v>
      </c>
      <c r="O909" s="93">
        <v>0.2</v>
      </c>
      <c r="P909" s="8"/>
      <c r="Q909" s="97">
        <v>68.400000000000006</v>
      </c>
      <c r="R909" s="92">
        <v>3.2</v>
      </c>
      <c r="S909" s="92">
        <v>54.8</v>
      </c>
      <c r="T909" s="92">
        <v>0.2</v>
      </c>
      <c r="U909" s="92">
        <v>6.8</v>
      </c>
      <c r="V909" s="92">
        <v>1.4</v>
      </c>
      <c r="W909" s="92">
        <v>0.8</v>
      </c>
      <c r="X909" s="92">
        <v>0</v>
      </c>
      <c r="Y909" s="92">
        <v>0.2</v>
      </c>
      <c r="Z909" s="92">
        <v>0.6</v>
      </c>
      <c r="AA909" s="92">
        <v>0.4</v>
      </c>
      <c r="AB909" s="92">
        <v>0</v>
      </c>
      <c r="AC909" s="93">
        <v>0</v>
      </c>
      <c r="AD909" s="8"/>
      <c r="AE909" s="97">
        <v>147.80000000000001</v>
      </c>
      <c r="AF909" s="264">
        <v>4.2</v>
      </c>
      <c r="AG909" s="122">
        <v>120</v>
      </c>
      <c r="AH909" s="122">
        <v>1.2</v>
      </c>
      <c r="AI909" s="122">
        <v>14.6</v>
      </c>
      <c r="AJ909" s="122">
        <v>1.8</v>
      </c>
      <c r="AK909" s="122">
        <v>1.2</v>
      </c>
      <c r="AL909" s="122">
        <v>0</v>
      </c>
      <c r="AM909" s="122">
        <v>0.8</v>
      </c>
      <c r="AN909" s="122">
        <v>2.4</v>
      </c>
      <c r="AO909" s="122">
        <v>1.4</v>
      </c>
      <c r="AP909" s="122">
        <v>0</v>
      </c>
      <c r="AQ909" s="323">
        <v>0.2</v>
      </c>
      <c r="AR909" s="11"/>
    </row>
    <row r="910" spans="1:44" x14ac:dyDescent="0.25">
      <c r="A910" s="240"/>
      <c r="B910" s="311">
        <v>0.48958299999999999</v>
      </c>
      <c r="C910" s="97">
        <v>87.8</v>
      </c>
      <c r="D910" s="92">
        <v>0.8</v>
      </c>
      <c r="E910" s="92">
        <v>72</v>
      </c>
      <c r="F910" s="92">
        <v>0.4</v>
      </c>
      <c r="G910" s="92">
        <v>9.1999999999999993</v>
      </c>
      <c r="H910" s="92">
        <v>0.8</v>
      </c>
      <c r="I910" s="92">
        <v>0.8</v>
      </c>
      <c r="J910" s="92">
        <v>0</v>
      </c>
      <c r="K910" s="92">
        <v>0.8</v>
      </c>
      <c r="L910" s="92">
        <v>1.4</v>
      </c>
      <c r="M910" s="92">
        <v>1.6</v>
      </c>
      <c r="N910" s="92">
        <v>0</v>
      </c>
      <c r="O910" s="93">
        <v>0</v>
      </c>
      <c r="P910" s="197"/>
      <c r="Q910" s="97">
        <v>63.400000000000013</v>
      </c>
      <c r="R910" s="92">
        <v>2</v>
      </c>
      <c r="S910" s="92">
        <v>49.6</v>
      </c>
      <c r="T910" s="92">
        <v>0.8</v>
      </c>
      <c r="U910" s="92">
        <v>7.2</v>
      </c>
      <c r="V910" s="92">
        <v>0.2</v>
      </c>
      <c r="W910" s="92">
        <v>0.6</v>
      </c>
      <c r="X910" s="92">
        <v>0</v>
      </c>
      <c r="Y910" s="92">
        <v>0.6</v>
      </c>
      <c r="Z910" s="92">
        <v>1.2</v>
      </c>
      <c r="AA910" s="92">
        <v>1</v>
      </c>
      <c r="AB910" s="92">
        <v>0.2</v>
      </c>
      <c r="AC910" s="93">
        <v>0</v>
      </c>
      <c r="AD910" s="197"/>
      <c r="AE910" s="97">
        <v>151.19999999999999</v>
      </c>
      <c r="AF910" s="264">
        <v>2.8</v>
      </c>
      <c r="AG910" s="122">
        <v>121.6</v>
      </c>
      <c r="AH910" s="122">
        <v>1.2</v>
      </c>
      <c r="AI910" s="122">
        <v>16.399999999999999</v>
      </c>
      <c r="AJ910" s="122">
        <v>1</v>
      </c>
      <c r="AK910" s="122">
        <v>1.4</v>
      </c>
      <c r="AL910" s="122">
        <v>0</v>
      </c>
      <c r="AM910" s="122">
        <v>1.4</v>
      </c>
      <c r="AN910" s="122">
        <v>2.6</v>
      </c>
      <c r="AO910" s="122">
        <v>2.6</v>
      </c>
      <c r="AP910" s="122">
        <v>0.2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82.8</v>
      </c>
      <c r="D911" s="122">
        <v>1</v>
      </c>
      <c r="E911" s="92">
        <v>66.400000000000006</v>
      </c>
      <c r="F911" s="92">
        <v>0.4</v>
      </c>
      <c r="G911" s="92">
        <v>9.6</v>
      </c>
      <c r="H911" s="92">
        <v>0.6</v>
      </c>
      <c r="I911" s="92">
        <v>1</v>
      </c>
      <c r="J911" s="92">
        <v>0</v>
      </c>
      <c r="K911" s="92">
        <v>0.6</v>
      </c>
      <c r="L911" s="92">
        <v>2</v>
      </c>
      <c r="M911" s="92">
        <v>1</v>
      </c>
      <c r="N911" s="92">
        <v>0.2</v>
      </c>
      <c r="O911" s="93">
        <v>0</v>
      </c>
      <c r="P911" s="8"/>
      <c r="Q911" s="97">
        <v>60</v>
      </c>
      <c r="R911" s="122">
        <v>0.8</v>
      </c>
      <c r="S911" s="92">
        <v>48.2</v>
      </c>
      <c r="T911" s="92">
        <v>0.4</v>
      </c>
      <c r="U911" s="92">
        <v>6.6</v>
      </c>
      <c r="V911" s="92">
        <v>0.6</v>
      </c>
      <c r="W911" s="92">
        <v>0.2</v>
      </c>
      <c r="X911" s="92">
        <v>0</v>
      </c>
      <c r="Y911" s="92">
        <v>0.4</v>
      </c>
      <c r="Z911" s="92">
        <v>0.8</v>
      </c>
      <c r="AA911" s="92">
        <v>1.8</v>
      </c>
      <c r="AB911" s="92">
        <v>0.2</v>
      </c>
      <c r="AC911" s="93">
        <v>0</v>
      </c>
      <c r="AD911" s="8"/>
      <c r="AE911" s="97">
        <v>142.79999999999998</v>
      </c>
      <c r="AF911" s="264">
        <v>1.8</v>
      </c>
      <c r="AG911" s="122">
        <v>114.6</v>
      </c>
      <c r="AH911" s="122">
        <v>0.8</v>
      </c>
      <c r="AI911" s="122">
        <v>16.2</v>
      </c>
      <c r="AJ911" s="122">
        <v>1.2</v>
      </c>
      <c r="AK911" s="122">
        <v>1.2</v>
      </c>
      <c r="AL911" s="122">
        <v>0</v>
      </c>
      <c r="AM911" s="122">
        <v>1</v>
      </c>
      <c r="AN911" s="122">
        <v>2.8</v>
      </c>
      <c r="AO911" s="122">
        <v>2.8</v>
      </c>
      <c r="AP911" s="122">
        <v>0.4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76.200000000000017</v>
      </c>
      <c r="D912" s="92">
        <v>1.2</v>
      </c>
      <c r="E912" s="92">
        <v>62.4</v>
      </c>
      <c r="F912" s="92">
        <v>0.4</v>
      </c>
      <c r="G912" s="92">
        <v>8.1999999999999993</v>
      </c>
      <c r="H912" s="92">
        <v>0.8</v>
      </c>
      <c r="I912" s="92">
        <v>0.4</v>
      </c>
      <c r="J912" s="92">
        <v>0</v>
      </c>
      <c r="K912" s="92">
        <v>0.4</v>
      </c>
      <c r="L912" s="92">
        <v>1.2</v>
      </c>
      <c r="M912" s="92">
        <v>1.2</v>
      </c>
      <c r="N912" s="92">
        <v>0</v>
      </c>
      <c r="O912" s="93">
        <v>0</v>
      </c>
      <c r="P912" s="8"/>
      <c r="Q912" s="97">
        <v>63.800000000000004</v>
      </c>
      <c r="R912" s="92">
        <v>1</v>
      </c>
      <c r="S912" s="92">
        <v>47.2</v>
      </c>
      <c r="T912" s="92">
        <v>1.2</v>
      </c>
      <c r="U912" s="92">
        <v>8.8000000000000007</v>
      </c>
      <c r="V912" s="92">
        <v>1.4</v>
      </c>
      <c r="W912" s="92">
        <v>0.8</v>
      </c>
      <c r="X912" s="92">
        <v>0</v>
      </c>
      <c r="Y912" s="92">
        <v>0</v>
      </c>
      <c r="Z912" s="92">
        <v>2.2000000000000002</v>
      </c>
      <c r="AA912" s="92">
        <v>1.2</v>
      </c>
      <c r="AB912" s="92">
        <v>0</v>
      </c>
      <c r="AC912" s="93">
        <v>0</v>
      </c>
      <c r="AD912" s="8"/>
      <c r="AE912" s="97">
        <v>139.99999999999997</v>
      </c>
      <c r="AF912" s="264">
        <v>2.2000000000000002</v>
      </c>
      <c r="AG912" s="122">
        <v>109.6</v>
      </c>
      <c r="AH912" s="122">
        <v>1.6</v>
      </c>
      <c r="AI912" s="122">
        <v>17</v>
      </c>
      <c r="AJ912" s="122">
        <v>2.2000000000000002</v>
      </c>
      <c r="AK912" s="122">
        <v>1.2</v>
      </c>
      <c r="AL912" s="122">
        <v>0</v>
      </c>
      <c r="AM912" s="122">
        <v>0.4</v>
      </c>
      <c r="AN912" s="122">
        <v>3.4</v>
      </c>
      <c r="AO912" s="122">
        <v>2.4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82.200000000000017</v>
      </c>
      <c r="D913" s="92">
        <v>1.8</v>
      </c>
      <c r="E913" s="92">
        <v>67.400000000000006</v>
      </c>
      <c r="F913" s="92">
        <v>0</v>
      </c>
      <c r="G913" s="92">
        <v>9</v>
      </c>
      <c r="H913" s="92">
        <v>0.6</v>
      </c>
      <c r="I913" s="92">
        <v>0.2</v>
      </c>
      <c r="J913" s="92">
        <v>0</v>
      </c>
      <c r="K913" s="92">
        <v>0.2</v>
      </c>
      <c r="L913" s="92">
        <v>1.4</v>
      </c>
      <c r="M913" s="92">
        <v>1.4</v>
      </c>
      <c r="N913" s="92">
        <v>0</v>
      </c>
      <c r="O913" s="93">
        <v>0.2</v>
      </c>
      <c r="P913" s="8"/>
      <c r="Q913" s="97">
        <v>64.199999999999989</v>
      </c>
      <c r="R913" s="92">
        <v>2.2000000000000002</v>
      </c>
      <c r="S913" s="92">
        <v>51</v>
      </c>
      <c r="T913" s="92">
        <v>0</v>
      </c>
      <c r="U913" s="92">
        <v>6.8</v>
      </c>
      <c r="V913" s="92">
        <v>0.4</v>
      </c>
      <c r="W913" s="92">
        <v>0.4</v>
      </c>
      <c r="X913" s="92">
        <v>0.2</v>
      </c>
      <c r="Y913" s="92">
        <v>0.8</v>
      </c>
      <c r="Z913" s="92">
        <v>1.4</v>
      </c>
      <c r="AA913" s="92">
        <v>1</v>
      </c>
      <c r="AB913" s="92">
        <v>0</v>
      </c>
      <c r="AC913" s="93">
        <v>0</v>
      </c>
      <c r="AD913" s="8"/>
      <c r="AE913" s="97">
        <v>146.4</v>
      </c>
      <c r="AF913" s="264">
        <v>4</v>
      </c>
      <c r="AG913" s="122">
        <v>118.4</v>
      </c>
      <c r="AH913" s="122">
        <v>0</v>
      </c>
      <c r="AI913" s="122">
        <v>15.8</v>
      </c>
      <c r="AJ913" s="122">
        <v>1</v>
      </c>
      <c r="AK913" s="122">
        <v>0.6</v>
      </c>
      <c r="AL913" s="122">
        <v>0.2</v>
      </c>
      <c r="AM913" s="122">
        <v>1</v>
      </c>
      <c r="AN913" s="122">
        <v>2.8</v>
      </c>
      <c r="AO913" s="122">
        <v>2.4</v>
      </c>
      <c r="AP913" s="122">
        <v>0</v>
      </c>
      <c r="AQ913" s="323">
        <v>0.2</v>
      </c>
      <c r="AR913" s="11"/>
    </row>
    <row r="914" spans="1:44" x14ac:dyDescent="0.25">
      <c r="A914" s="240"/>
      <c r="B914" s="311">
        <v>0.53125</v>
      </c>
      <c r="C914" s="97">
        <v>86.600000000000009</v>
      </c>
      <c r="D914" s="92">
        <v>3.2</v>
      </c>
      <c r="E914" s="92">
        <v>67.400000000000006</v>
      </c>
      <c r="F914" s="92">
        <v>0.6</v>
      </c>
      <c r="G914" s="92">
        <v>10.6</v>
      </c>
      <c r="H914" s="92">
        <v>1.4</v>
      </c>
      <c r="I914" s="92">
        <v>0</v>
      </c>
      <c r="J914" s="92">
        <v>0.2</v>
      </c>
      <c r="K914" s="92">
        <v>0</v>
      </c>
      <c r="L914" s="92">
        <v>0.6</v>
      </c>
      <c r="M914" s="92">
        <v>2.4</v>
      </c>
      <c r="N914" s="92">
        <v>0.2</v>
      </c>
      <c r="O914" s="93">
        <v>0</v>
      </c>
      <c r="P914" s="8"/>
      <c r="Q914" s="97">
        <v>62.400000000000006</v>
      </c>
      <c r="R914" s="92">
        <v>1.6</v>
      </c>
      <c r="S914" s="92">
        <v>49.2</v>
      </c>
      <c r="T914" s="92">
        <v>0.2</v>
      </c>
      <c r="U914" s="92">
        <v>6.6</v>
      </c>
      <c r="V914" s="92">
        <v>1</v>
      </c>
      <c r="W914" s="92">
        <v>0.4</v>
      </c>
      <c r="X914" s="92">
        <v>0</v>
      </c>
      <c r="Y914" s="92">
        <v>0.6</v>
      </c>
      <c r="Z914" s="92">
        <v>2</v>
      </c>
      <c r="AA914" s="92">
        <v>0.8</v>
      </c>
      <c r="AB914" s="92">
        <v>0</v>
      </c>
      <c r="AC914" s="93">
        <v>0</v>
      </c>
      <c r="AD914" s="8"/>
      <c r="AE914" s="97">
        <v>148.99999999999994</v>
      </c>
      <c r="AF914" s="264">
        <v>4.8</v>
      </c>
      <c r="AG914" s="122">
        <v>116.6</v>
      </c>
      <c r="AH914" s="122">
        <v>0.8</v>
      </c>
      <c r="AI914" s="122">
        <v>17.2</v>
      </c>
      <c r="AJ914" s="122">
        <v>2.4</v>
      </c>
      <c r="AK914" s="122">
        <v>0.4</v>
      </c>
      <c r="AL914" s="122">
        <v>0.2</v>
      </c>
      <c r="AM914" s="122">
        <v>0.6</v>
      </c>
      <c r="AN914" s="122">
        <v>2.6</v>
      </c>
      <c r="AO914" s="122">
        <v>3.2</v>
      </c>
      <c r="AP914" s="122">
        <v>0.2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79.800000000000011</v>
      </c>
      <c r="D915" s="92">
        <v>0.6</v>
      </c>
      <c r="E915" s="92">
        <v>65.400000000000006</v>
      </c>
      <c r="F915" s="92">
        <v>0</v>
      </c>
      <c r="G915" s="92">
        <v>7</v>
      </c>
      <c r="H915" s="92">
        <v>1</v>
      </c>
      <c r="I915" s="92">
        <v>1</v>
      </c>
      <c r="J915" s="92">
        <v>0</v>
      </c>
      <c r="K915" s="92">
        <v>0.2</v>
      </c>
      <c r="L915" s="92">
        <v>3</v>
      </c>
      <c r="M915" s="92">
        <v>1.4</v>
      </c>
      <c r="N915" s="92">
        <v>0.2</v>
      </c>
      <c r="O915" s="93">
        <v>0</v>
      </c>
      <c r="P915" s="8"/>
      <c r="Q915" s="97">
        <v>62.400000000000013</v>
      </c>
      <c r="R915" s="92">
        <v>2.2000000000000002</v>
      </c>
      <c r="S915" s="92">
        <v>48.4</v>
      </c>
      <c r="T915" s="92">
        <v>0.2</v>
      </c>
      <c r="U915" s="92">
        <v>6.4</v>
      </c>
      <c r="V915" s="92">
        <v>0.8</v>
      </c>
      <c r="W915" s="92">
        <v>1.4</v>
      </c>
      <c r="X915" s="92">
        <v>0.2</v>
      </c>
      <c r="Y915" s="92">
        <v>0.2</v>
      </c>
      <c r="Z915" s="92">
        <v>0.2</v>
      </c>
      <c r="AA915" s="92">
        <v>2.2000000000000002</v>
      </c>
      <c r="AB915" s="92">
        <v>0.2</v>
      </c>
      <c r="AC915" s="93">
        <v>0</v>
      </c>
      <c r="AD915" s="8"/>
      <c r="AE915" s="97">
        <v>142.19999999999999</v>
      </c>
      <c r="AF915" s="264">
        <v>2.8</v>
      </c>
      <c r="AG915" s="122">
        <v>113.8</v>
      </c>
      <c r="AH915" s="122">
        <v>0.2</v>
      </c>
      <c r="AI915" s="122">
        <v>13.4</v>
      </c>
      <c r="AJ915" s="122">
        <v>1.8</v>
      </c>
      <c r="AK915" s="122">
        <v>2.4</v>
      </c>
      <c r="AL915" s="122">
        <v>0.2</v>
      </c>
      <c r="AM915" s="122">
        <v>0.4</v>
      </c>
      <c r="AN915" s="122">
        <v>3.2</v>
      </c>
      <c r="AO915" s="122">
        <v>3.6</v>
      </c>
      <c r="AP915" s="122">
        <v>0.4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81</v>
      </c>
      <c r="D916" s="92">
        <v>1</v>
      </c>
      <c r="E916" s="92">
        <v>64.8</v>
      </c>
      <c r="F916" s="92">
        <v>0.4</v>
      </c>
      <c r="G916" s="92">
        <v>9.6</v>
      </c>
      <c r="H916" s="92">
        <v>0.6</v>
      </c>
      <c r="I916" s="92">
        <v>0.2</v>
      </c>
      <c r="J916" s="92">
        <v>0</v>
      </c>
      <c r="K916" s="92">
        <v>0.4</v>
      </c>
      <c r="L916" s="92">
        <v>1.6</v>
      </c>
      <c r="M916" s="92">
        <v>2.2000000000000002</v>
      </c>
      <c r="N916" s="92">
        <v>0.2</v>
      </c>
      <c r="O916" s="93">
        <v>0</v>
      </c>
      <c r="P916" s="8"/>
      <c r="Q916" s="97">
        <v>61</v>
      </c>
      <c r="R916" s="92">
        <v>1.8</v>
      </c>
      <c r="S916" s="92">
        <v>46</v>
      </c>
      <c r="T916" s="92">
        <v>0.4</v>
      </c>
      <c r="U916" s="92">
        <v>8.1999999999999993</v>
      </c>
      <c r="V916" s="92">
        <v>1.6</v>
      </c>
      <c r="W916" s="92">
        <v>0.2</v>
      </c>
      <c r="X916" s="92">
        <v>0</v>
      </c>
      <c r="Y916" s="92">
        <v>0.4</v>
      </c>
      <c r="Z916" s="92">
        <v>1.2</v>
      </c>
      <c r="AA916" s="92">
        <v>0.8</v>
      </c>
      <c r="AB916" s="92">
        <v>0.2</v>
      </c>
      <c r="AC916" s="93">
        <v>0.2</v>
      </c>
      <c r="AD916" s="8"/>
      <c r="AE916" s="97">
        <v>142</v>
      </c>
      <c r="AF916" s="264">
        <v>2.8</v>
      </c>
      <c r="AG916" s="122">
        <v>110.8</v>
      </c>
      <c r="AH916" s="122">
        <v>0.8</v>
      </c>
      <c r="AI916" s="122">
        <v>17.8</v>
      </c>
      <c r="AJ916" s="122">
        <v>2.2000000000000002</v>
      </c>
      <c r="AK916" s="122">
        <v>0.4</v>
      </c>
      <c r="AL916" s="122">
        <v>0</v>
      </c>
      <c r="AM916" s="122">
        <v>0.8</v>
      </c>
      <c r="AN916" s="122">
        <v>2.8</v>
      </c>
      <c r="AO916" s="122">
        <v>3</v>
      </c>
      <c r="AP916" s="122">
        <v>0.4</v>
      </c>
      <c r="AQ916" s="323">
        <v>0.2</v>
      </c>
      <c r="AR916" s="11"/>
    </row>
    <row r="917" spans="1:44" x14ac:dyDescent="0.25">
      <c r="A917" s="240"/>
      <c r="B917" s="311">
        <v>0.5625</v>
      </c>
      <c r="C917" s="97">
        <v>74.199999999999989</v>
      </c>
      <c r="D917" s="92">
        <v>0.8</v>
      </c>
      <c r="E917" s="92">
        <v>59.8</v>
      </c>
      <c r="F917" s="92">
        <v>0</v>
      </c>
      <c r="G917" s="92">
        <v>8.1999999999999993</v>
      </c>
      <c r="H917" s="92">
        <v>0.8</v>
      </c>
      <c r="I917" s="92">
        <v>0.6</v>
      </c>
      <c r="J917" s="92">
        <v>0</v>
      </c>
      <c r="K917" s="92">
        <v>0.4</v>
      </c>
      <c r="L917" s="92">
        <v>2.6</v>
      </c>
      <c r="M917" s="92">
        <v>1</v>
      </c>
      <c r="N917" s="92">
        <v>0</v>
      </c>
      <c r="O917" s="93">
        <v>0</v>
      </c>
      <c r="P917" s="8"/>
      <c r="Q917" s="97">
        <v>62</v>
      </c>
      <c r="R917" s="92">
        <v>2</v>
      </c>
      <c r="S917" s="92">
        <v>48</v>
      </c>
      <c r="T917" s="92">
        <v>0.4</v>
      </c>
      <c r="U917" s="92">
        <v>7.4</v>
      </c>
      <c r="V917" s="92">
        <v>1.2</v>
      </c>
      <c r="W917" s="92">
        <v>0.4</v>
      </c>
      <c r="X917" s="92">
        <v>0</v>
      </c>
      <c r="Y917" s="92">
        <v>0.2</v>
      </c>
      <c r="Z917" s="92">
        <v>0.6</v>
      </c>
      <c r="AA917" s="92">
        <v>1.8</v>
      </c>
      <c r="AB917" s="92">
        <v>0</v>
      </c>
      <c r="AC917" s="93">
        <v>0</v>
      </c>
      <c r="AD917" s="8"/>
      <c r="AE917" s="97">
        <v>136.19999999999999</v>
      </c>
      <c r="AF917" s="264">
        <v>2.8</v>
      </c>
      <c r="AG917" s="122">
        <v>107.8</v>
      </c>
      <c r="AH917" s="122">
        <v>0.4</v>
      </c>
      <c r="AI917" s="122">
        <v>15.6</v>
      </c>
      <c r="AJ917" s="122">
        <v>2</v>
      </c>
      <c r="AK917" s="122">
        <v>1</v>
      </c>
      <c r="AL917" s="122">
        <v>0</v>
      </c>
      <c r="AM917" s="122">
        <v>0.6</v>
      </c>
      <c r="AN917" s="122">
        <v>3.2</v>
      </c>
      <c r="AO917" s="122">
        <v>2.8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83.2</v>
      </c>
      <c r="D918" s="92">
        <v>2</v>
      </c>
      <c r="E918" s="92">
        <v>63.4</v>
      </c>
      <c r="F918" s="92">
        <v>1</v>
      </c>
      <c r="G918" s="92">
        <v>10.6</v>
      </c>
      <c r="H918" s="92">
        <v>0.2</v>
      </c>
      <c r="I918" s="92">
        <v>0.2</v>
      </c>
      <c r="J918" s="92">
        <v>0</v>
      </c>
      <c r="K918" s="92">
        <v>1.2</v>
      </c>
      <c r="L918" s="92">
        <v>1.8</v>
      </c>
      <c r="M918" s="92">
        <v>2.8</v>
      </c>
      <c r="N918" s="92">
        <v>0</v>
      </c>
      <c r="O918" s="93">
        <v>0</v>
      </c>
      <c r="P918" s="8"/>
      <c r="Q918" s="97">
        <v>62.600000000000009</v>
      </c>
      <c r="R918" s="92">
        <v>1.6</v>
      </c>
      <c r="S918" s="92">
        <v>44.6</v>
      </c>
      <c r="T918" s="92">
        <v>1.2</v>
      </c>
      <c r="U918" s="92">
        <v>10.6</v>
      </c>
      <c r="V918" s="92">
        <v>0.8</v>
      </c>
      <c r="W918" s="92">
        <v>0.4</v>
      </c>
      <c r="X918" s="92">
        <v>0.2</v>
      </c>
      <c r="Y918" s="92">
        <v>0.4</v>
      </c>
      <c r="Z918" s="92">
        <v>1.6</v>
      </c>
      <c r="AA918" s="92">
        <v>1.2</v>
      </c>
      <c r="AB918" s="92">
        <v>0</v>
      </c>
      <c r="AC918" s="93">
        <v>0</v>
      </c>
      <c r="AD918" s="8"/>
      <c r="AE918" s="97">
        <v>145.79999999999998</v>
      </c>
      <c r="AF918" s="264">
        <v>3.6</v>
      </c>
      <c r="AG918" s="122">
        <v>108</v>
      </c>
      <c r="AH918" s="122">
        <v>2.2000000000000002</v>
      </c>
      <c r="AI918" s="122">
        <v>21.2</v>
      </c>
      <c r="AJ918" s="122">
        <v>1</v>
      </c>
      <c r="AK918" s="122">
        <v>0.6</v>
      </c>
      <c r="AL918" s="122">
        <v>0.2</v>
      </c>
      <c r="AM918" s="122">
        <v>1.6</v>
      </c>
      <c r="AN918" s="122">
        <v>3.4</v>
      </c>
      <c r="AO918" s="122">
        <v>4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83.600000000000009</v>
      </c>
      <c r="D919" s="92">
        <v>1.4</v>
      </c>
      <c r="E919" s="92">
        <v>66.400000000000006</v>
      </c>
      <c r="F919" s="92">
        <v>0.8</v>
      </c>
      <c r="G919" s="92">
        <v>10.8</v>
      </c>
      <c r="H919" s="92">
        <v>0.8</v>
      </c>
      <c r="I919" s="92">
        <v>0.4</v>
      </c>
      <c r="J919" s="92">
        <v>0</v>
      </c>
      <c r="K919" s="92">
        <v>0.4</v>
      </c>
      <c r="L919" s="92">
        <v>0.8</v>
      </c>
      <c r="M919" s="92">
        <v>1.8</v>
      </c>
      <c r="N919" s="92">
        <v>0</v>
      </c>
      <c r="O919" s="93">
        <v>0</v>
      </c>
      <c r="P919" s="8"/>
      <c r="Q919" s="97">
        <v>63.199999999999996</v>
      </c>
      <c r="R919" s="92">
        <v>3.2</v>
      </c>
      <c r="S919" s="92">
        <v>45</v>
      </c>
      <c r="T919" s="92">
        <v>0.4</v>
      </c>
      <c r="U919" s="92">
        <v>8.1999999999999993</v>
      </c>
      <c r="V919" s="92">
        <v>2</v>
      </c>
      <c r="W919" s="92">
        <v>1</v>
      </c>
      <c r="X919" s="92">
        <v>0.2</v>
      </c>
      <c r="Y919" s="92">
        <v>0.8</v>
      </c>
      <c r="Z919" s="92">
        <v>1</v>
      </c>
      <c r="AA919" s="92">
        <v>1.4</v>
      </c>
      <c r="AB919" s="92">
        <v>0</v>
      </c>
      <c r="AC919" s="93">
        <v>0</v>
      </c>
      <c r="AD919" s="8"/>
      <c r="AE919" s="97">
        <v>146.79999999999998</v>
      </c>
      <c r="AF919" s="264">
        <v>4.5999999999999996</v>
      </c>
      <c r="AG919" s="122">
        <v>111.4</v>
      </c>
      <c r="AH919" s="122">
        <v>1.2</v>
      </c>
      <c r="AI919" s="122">
        <v>19</v>
      </c>
      <c r="AJ919" s="122">
        <v>2.8</v>
      </c>
      <c r="AK919" s="122">
        <v>1.4</v>
      </c>
      <c r="AL919" s="122">
        <v>0.2</v>
      </c>
      <c r="AM919" s="122">
        <v>1.2</v>
      </c>
      <c r="AN919" s="122">
        <v>1.8</v>
      </c>
      <c r="AO919" s="122">
        <v>3.2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76.000000000000028</v>
      </c>
      <c r="D920" s="92">
        <v>1</v>
      </c>
      <c r="E920" s="92">
        <v>63.4</v>
      </c>
      <c r="F920" s="92">
        <v>0.4</v>
      </c>
      <c r="G920" s="92">
        <v>7.4</v>
      </c>
      <c r="H920" s="92">
        <v>0.4</v>
      </c>
      <c r="I920" s="92">
        <v>0.4</v>
      </c>
      <c r="J920" s="92">
        <v>0.2</v>
      </c>
      <c r="K920" s="92">
        <v>0</v>
      </c>
      <c r="L920" s="92">
        <v>1</v>
      </c>
      <c r="M920" s="92">
        <v>1.8</v>
      </c>
      <c r="N920" s="92">
        <v>0</v>
      </c>
      <c r="O920" s="93">
        <v>0</v>
      </c>
      <c r="P920" s="8"/>
      <c r="Q920" s="97">
        <v>60.600000000000009</v>
      </c>
      <c r="R920" s="92">
        <v>2.8</v>
      </c>
      <c r="S920" s="92">
        <v>48.2</v>
      </c>
      <c r="T920" s="92">
        <v>0.2</v>
      </c>
      <c r="U920" s="92">
        <v>5.4</v>
      </c>
      <c r="V920" s="92">
        <v>1.2</v>
      </c>
      <c r="W920" s="92">
        <v>0.8</v>
      </c>
      <c r="X920" s="92">
        <v>0.2</v>
      </c>
      <c r="Y920" s="92">
        <v>0.2</v>
      </c>
      <c r="Z920" s="92">
        <v>0.6</v>
      </c>
      <c r="AA920" s="92">
        <v>1</v>
      </c>
      <c r="AB920" s="92">
        <v>0</v>
      </c>
      <c r="AC920" s="93">
        <v>0</v>
      </c>
      <c r="AD920" s="8"/>
      <c r="AE920" s="97">
        <v>136.59999999999997</v>
      </c>
      <c r="AF920" s="264">
        <v>3.8</v>
      </c>
      <c r="AG920" s="122">
        <v>111.6</v>
      </c>
      <c r="AH920" s="122">
        <v>0.6</v>
      </c>
      <c r="AI920" s="122">
        <v>12.8</v>
      </c>
      <c r="AJ920" s="122">
        <v>1.6</v>
      </c>
      <c r="AK920" s="122">
        <v>1.2</v>
      </c>
      <c r="AL920" s="122">
        <v>0.4</v>
      </c>
      <c r="AM920" s="122">
        <v>0.2</v>
      </c>
      <c r="AN920" s="122">
        <v>1.6</v>
      </c>
      <c r="AO920" s="122">
        <v>2.8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89.6</v>
      </c>
      <c r="D921" s="92">
        <v>1</v>
      </c>
      <c r="E921" s="92">
        <v>74.2</v>
      </c>
      <c r="F921" s="92">
        <v>0.6</v>
      </c>
      <c r="G921" s="92">
        <v>9.1999999999999993</v>
      </c>
      <c r="H921" s="92">
        <v>0.6</v>
      </c>
      <c r="I921" s="92">
        <v>0.4</v>
      </c>
      <c r="J921" s="92">
        <v>0</v>
      </c>
      <c r="K921" s="92">
        <v>1</v>
      </c>
      <c r="L921" s="92">
        <v>1</v>
      </c>
      <c r="M921" s="92">
        <v>1.6</v>
      </c>
      <c r="N921" s="92">
        <v>0</v>
      </c>
      <c r="O921" s="93">
        <v>0</v>
      </c>
      <c r="P921" s="8"/>
      <c r="Q921" s="97">
        <v>67</v>
      </c>
      <c r="R921" s="92">
        <v>1.6</v>
      </c>
      <c r="S921" s="92">
        <v>53.4</v>
      </c>
      <c r="T921" s="92">
        <v>0</v>
      </c>
      <c r="U921" s="92">
        <v>8.1999999999999993</v>
      </c>
      <c r="V921" s="92">
        <v>0.4</v>
      </c>
      <c r="W921" s="92">
        <v>0.8</v>
      </c>
      <c r="X921" s="92">
        <v>0</v>
      </c>
      <c r="Y921" s="92">
        <v>0.6</v>
      </c>
      <c r="Z921" s="92">
        <v>1</v>
      </c>
      <c r="AA921" s="92">
        <v>1</v>
      </c>
      <c r="AB921" s="92">
        <v>0</v>
      </c>
      <c r="AC921" s="93">
        <v>0</v>
      </c>
      <c r="AD921" s="8"/>
      <c r="AE921" s="97">
        <v>156.59999999999997</v>
      </c>
      <c r="AF921" s="264">
        <v>2.6</v>
      </c>
      <c r="AG921" s="122">
        <v>127.6</v>
      </c>
      <c r="AH921" s="122">
        <v>0.6</v>
      </c>
      <c r="AI921" s="122">
        <v>17.399999999999999</v>
      </c>
      <c r="AJ921" s="122">
        <v>1</v>
      </c>
      <c r="AK921" s="122">
        <v>1.2</v>
      </c>
      <c r="AL921" s="122">
        <v>0</v>
      </c>
      <c r="AM921" s="122">
        <v>1.6</v>
      </c>
      <c r="AN921" s="122">
        <v>2</v>
      </c>
      <c r="AO921" s="122">
        <v>2.6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95.600000000000023</v>
      </c>
      <c r="D922" s="92">
        <v>0.8</v>
      </c>
      <c r="E922" s="92">
        <v>79</v>
      </c>
      <c r="F922" s="92">
        <v>0.4</v>
      </c>
      <c r="G922" s="92">
        <v>10.199999999999999</v>
      </c>
      <c r="H922" s="92">
        <v>1.2</v>
      </c>
      <c r="I922" s="92">
        <v>0.2</v>
      </c>
      <c r="J922" s="92">
        <v>0</v>
      </c>
      <c r="K922" s="92">
        <v>0.2</v>
      </c>
      <c r="L922" s="92">
        <v>2.2000000000000002</v>
      </c>
      <c r="M922" s="92">
        <v>1.2</v>
      </c>
      <c r="N922" s="92">
        <v>0.2</v>
      </c>
      <c r="O922" s="93">
        <v>0</v>
      </c>
      <c r="P922" s="8"/>
      <c r="Q922" s="97">
        <v>59.399999999999991</v>
      </c>
      <c r="R922" s="92">
        <v>3.2</v>
      </c>
      <c r="S922" s="92">
        <v>43</v>
      </c>
      <c r="T922" s="92">
        <v>0.4</v>
      </c>
      <c r="U922" s="92">
        <v>8.1999999999999993</v>
      </c>
      <c r="V922" s="92">
        <v>0.8</v>
      </c>
      <c r="W922" s="92">
        <v>0.2</v>
      </c>
      <c r="X922" s="92">
        <v>0</v>
      </c>
      <c r="Y922" s="92">
        <v>0.8</v>
      </c>
      <c r="Z922" s="92">
        <v>1.8</v>
      </c>
      <c r="AA922" s="92">
        <v>1</v>
      </c>
      <c r="AB922" s="92">
        <v>0</v>
      </c>
      <c r="AC922" s="93">
        <v>0</v>
      </c>
      <c r="AD922" s="8"/>
      <c r="AE922" s="97">
        <v>154.99999999999997</v>
      </c>
      <c r="AF922" s="264">
        <v>4</v>
      </c>
      <c r="AG922" s="122">
        <v>122</v>
      </c>
      <c r="AH922" s="122">
        <v>0.8</v>
      </c>
      <c r="AI922" s="122">
        <v>18.399999999999999</v>
      </c>
      <c r="AJ922" s="122">
        <v>2</v>
      </c>
      <c r="AK922" s="122">
        <v>0.4</v>
      </c>
      <c r="AL922" s="122">
        <v>0</v>
      </c>
      <c r="AM922" s="122">
        <v>1</v>
      </c>
      <c r="AN922" s="122">
        <v>4</v>
      </c>
      <c r="AO922" s="122">
        <v>2.2000000000000002</v>
      </c>
      <c r="AP922" s="122">
        <v>0.2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102.4</v>
      </c>
      <c r="D923" s="92">
        <v>1.8</v>
      </c>
      <c r="E923" s="92">
        <v>87.4</v>
      </c>
      <c r="F923" s="92">
        <v>0.2</v>
      </c>
      <c r="G923" s="92">
        <v>9.4</v>
      </c>
      <c r="H923" s="92">
        <v>0.6</v>
      </c>
      <c r="I923" s="92">
        <v>0.6</v>
      </c>
      <c r="J923" s="92">
        <v>0</v>
      </c>
      <c r="K923" s="92">
        <v>0.4</v>
      </c>
      <c r="L923" s="92">
        <v>1</v>
      </c>
      <c r="M923" s="92">
        <v>1</v>
      </c>
      <c r="N923" s="92">
        <v>0</v>
      </c>
      <c r="O923" s="93">
        <v>0</v>
      </c>
      <c r="P923" s="8"/>
      <c r="Q923" s="97">
        <v>62.8</v>
      </c>
      <c r="R923" s="92">
        <v>1.6</v>
      </c>
      <c r="S923" s="92">
        <v>51.4</v>
      </c>
      <c r="T923" s="92">
        <v>0.4</v>
      </c>
      <c r="U923" s="92">
        <v>5.4</v>
      </c>
      <c r="V923" s="92">
        <v>1.6</v>
      </c>
      <c r="W923" s="92">
        <v>0.6</v>
      </c>
      <c r="X923" s="92">
        <v>0</v>
      </c>
      <c r="Y923" s="92">
        <v>0</v>
      </c>
      <c r="Z923" s="92">
        <v>0.8</v>
      </c>
      <c r="AA923" s="92">
        <v>1</v>
      </c>
      <c r="AB923" s="92">
        <v>0</v>
      </c>
      <c r="AC923" s="93">
        <v>0</v>
      </c>
      <c r="AD923" s="8"/>
      <c r="AE923" s="97">
        <v>165.20000000000002</v>
      </c>
      <c r="AF923" s="264">
        <v>3.4</v>
      </c>
      <c r="AG923" s="122">
        <v>138.80000000000001</v>
      </c>
      <c r="AH923" s="122">
        <v>0.6</v>
      </c>
      <c r="AI923" s="122">
        <v>14.8</v>
      </c>
      <c r="AJ923" s="122">
        <v>2.2000000000000002</v>
      </c>
      <c r="AK923" s="122">
        <v>1.2</v>
      </c>
      <c r="AL923" s="122">
        <v>0</v>
      </c>
      <c r="AM923" s="122">
        <v>0.4</v>
      </c>
      <c r="AN923" s="122">
        <v>1.8</v>
      </c>
      <c r="AO923" s="122">
        <v>2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93.800000000000011</v>
      </c>
      <c r="D924" s="92">
        <v>1.2</v>
      </c>
      <c r="E924" s="92">
        <v>80</v>
      </c>
      <c r="F924" s="92">
        <v>0.6</v>
      </c>
      <c r="G924" s="92">
        <v>7.4</v>
      </c>
      <c r="H924" s="92">
        <v>1.2</v>
      </c>
      <c r="I924" s="92">
        <v>1</v>
      </c>
      <c r="J924" s="92">
        <v>0</v>
      </c>
      <c r="K924" s="92">
        <v>0.2</v>
      </c>
      <c r="L924" s="92">
        <v>1.2</v>
      </c>
      <c r="M924" s="92">
        <v>1</v>
      </c>
      <c r="N924" s="92">
        <v>0</v>
      </c>
      <c r="O924" s="93">
        <v>0</v>
      </c>
      <c r="P924" s="8"/>
      <c r="Q924" s="97">
        <v>66.399999999999991</v>
      </c>
      <c r="R924" s="92">
        <v>3.8</v>
      </c>
      <c r="S924" s="92">
        <v>52.2</v>
      </c>
      <c r="T924" s="92">
        <v>0</v>
      </c>
      <c r="U924" s="92">
        <v>5.8</v>
      </c>
      <c r="V924" s="92">
        <v>0.8</v>
      </c>
      <c r="W924" s="92">
        <v>0.8</v>
      </c>
      <c r="X924" s="92">
        <v>0</v>
      </c>
      <c r="Y924" s="92">
        <v>0.2</v>
      </c>
      <c r="Z924" s="92">
        <v>1.8</v>
      </c>
      <c r="AA924" s="92">
        <v>0.8</v>
      </c>
      <c r="AB924" s="92">
        <v>0</v>
      </c>
      <c r="AC924" s="93">
        <v>0.2</v>
      </c>
      <c r="AD924" s="8"/>
      <c r="AE924" s="97">
        <v>160.19999999999999</v>
      </c>
      <c r="AF924" s="264">
        <v>5</v>
      </c>
      <c r="AG924" s="122">
        <v>132.19999999999999</v>
      </c>
      <c r="AH924" s="122">
        <v>0.6</v>
      </c>
      <c r="AI924" s="122">
        <v>13.2</v>
      </c>
      <c r="AJ924" s="122">
        <v>2</v>
      </c>
      <c r="AK924" s="122">
        <v>1.8</v>
      </c>
      <c r="AL924" s="122">
        <v>0</v>
      </c>
      <c r="AM924" s="122">
        <v>0.4</v>
      </c>
      <c r="AN924" s="122">
        <v>3</v>
      </c>
      <c r="AO924" s="122">
        <v>1.8</v>
      </c>
      <c r="AP924" s="122">
        <v>0</v>
      </c>
      <c r="AQ924" s="323">
        <v>0.2</v>
      </c>
      <c r="AR924" s="11"/>
    </row>
    <row r="925" spans="1:44" x14ac:dyDescent="0.25">
      <c r="A925" s="240"/>
      <c r="B925" s="311">
        <v>0.64583299999999999</v>
      </c>
      <c r="C925" s="97">
        <v>86.000000000000014</v>
      </c>
      <c r="D925" s="92">
        <v>0.8</v>
      </c>
      <c r="E925" s="92">
        <v>75.400000000000006</v>
      </c>
      <c r="F925" s="92">
        <v>0.2</v>
      </c>
      <c r="G925" s="92">
        <v>7.2</v>
      </c>
      <c r="H925" s="92">
        <v>0.4</v>
      </c>
      <c r="I925" s="92">
        <v>0.6</v>
      </c>
      <c r="J925" s="92">
        <v>0</v>
      </c>
      <c r="K925" s="92">
        <v>0.4</v>
      </c>
      <c r="L925" s="92">
        <v>0.8</v>
      </c>
      <c r="M925" s="92">
        <v>0.2</v>
      </c>
      <c r="N925" s="92">
        <v>0</v>
      </c>
      <c r="O925" s="93">
        <v>0</v>
      </c>
      <c r="P925" s="8"/>
      <c r="Q925" s="97">
        <v>74.399999999999991</v>
      </c>
      <c r="R925" s="92">
        <v>1.8</v>
      </c>
      <c r="S925" s="92">
        <v>63.4</v>
      </c>
      <c r="T925" s="92">
        <v>0.2</v>
      </c>
      <c r="U925" s="92">
        <v>3.8</v>
      </c>
      <c r="V925" s="92">
        <v>1.8</v>
      </c>
      <c r="W925" s="92">
        <v>0.6</v>
      </c>
      <c r="X925" s="92">
        <v>0</v>
      </c>
      <c r="Y925" s="92">
        <v>0.2</v>
      </c>
      <c r="Z925" s="92">
        <v>1</v>
      </c>
      <c r="AA925" s="92">
        <v>1.6</v>
      </c>
      <c r="AB925" s="92">
        <v>0</v>
      </c>
      <c r="AC925" s="93">
        <v>0</v>
      </c>
      <c r="AD925" s="8"/>
      <c r="AE925" s="97">
        <v>160.4</v>
      </c>
      <c r="AF925" s="264">
        <v>2.6</v>
      </c>
      <c r="AG925" s="122">
        <v>138.80000000000001</v>
      </c>
      <c r="AH925" s="122">
        <v>0.4</v>
      </c>
      <c r="AI925" s="122">
        <v>11</v>
      </c>
      <c r="AJ925" s="122">
        <v>2.2000000000000002</v>
      </c>
      <c r="AK925" s="122">
        <v>1.2</v>
      </c>
      <c r="AL925" s="122">
        <v>0</v>
      </c>
      <c r="AM925" s="122">
        <v>0.6</v>
      </c>
      <c r="AN925" s="122">
        <v>1.8</v>
      </c>
      <c r="AO925" s="122">
        <v>1.8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110.60000000000001</v>
      </c>
      <c r="D926" s="92">
        <v>1.4</v>
      </c>
      <c r="E926" s="92">
        <v>97.6</v>
      </c>
      <c r="F926" s="92">
        <v>0.4</v>
      </c>
      <c r="G926" s="92">
        <v>7.8</v>
      </c>
      <c r="H926" s="92">
        <v>1.4</v>
      </c>
      <c r="I926" s="92">
        <v>0.4</v>
      </c>
      <c r="J926" s="92">
        <v>0</v>
      </c>
      <c r="K926" s="92">
        <v>0.2</v>
      </c>
      <c r="L926" s="92">
        <v>0.8</v>
      </c>
      <c r="M926" s="92">
        <v>0.6</v>
      </c>
      <c r="N926" s="92">
        <v>0</v>
      </c>
      <c r="O926" s="93">
        <v>0</v>
      </c>
      <c r="P926" s="8"/>
      <c r="Q926" s="97">
        <v>51.800000000000011</v>
      </c>
      <c r="R926" s="92">
        <v>2</v>
      </c>
      <c r="S926" s="92">
        <v>43</v>
      </c>
      <c r="T926" s="92">
        <v>0</v>
      </c>
      <c r="U926" s="92">
        <v>4.2</v>
      </c>
      <c r="V926" s="92">
        <v>1.6</v>
      </c>
      <c r="W926" s="92">
        <v>0.6</v>
      </c>
      <c r="X926" s="92">
        <v>0</v>
      </c>
      <c r="Y926" s="92">
        <v>0.2</v>
      </c>
      <c r="Z926" s="92">
        <v>0</v>
      </c>
      <c r="AA926" s="92">
        <v>0</v>
      </c>
      <c r="AB926" s="92">
        <v>0</v>
      </c>
      <c r="AC926" s="93">
        <v>0.2</v>
      </c>
      <c r="AD926" s="8"/>
      <c r="AE926" s="97">
        <v>162.4</v>
      </c>
      <c r="AF926" s="264">
        <v>3.4</v>
      </c>
      <c r="AG926" s="122">
        <v>140.6</v>
      </c>
      <c r="AH926" s="122">
        <v>0.4</v>
      </c>
      <c r="AI926" s="122">
        <v>12</v>
      </c>
      <c r="AJ926" s="122">
        <v>3</v>
      </c>
      <c r="AK926" s="122">
        <v>1</v>
      </c>
      <c r="AL926" s="122">
        <v>0</v>
      </c>
      <c r="AM926" s="122">
        <v>0.4</v>
      </c>
      <c r="AN926" s="122">
        <v>0.8</v>
      </c>
      <c r="AO926" s="122">
        <v>0.6</v>
      </c>
      <c r="AP926" s="122">
        <v>0</v>
      </c>
      <c r="AQ926" s="323">
        <v>0.2</v>
      </c>
      <c r="AR926" s="11"/>
    </row>
    <row r="927" spans="1:44" x14ac:dyDescent="0.25">
      <c r="A927" s="240"/>
      <c r="B927" s="311">
        <v>0.66666700000000001</v>
      </c>
      <c r="C927" s="97">
        <v>111</v>
      </c>
      <c r="D927" s="92">
        <v>1.6</v>
      </c>
      <c r="E927" s="92">
        <v>98.2</v>
      </c>
      <c r="F927" s="92">
        <v>1</v>
      </c>
      <c r="G927" s="92">
        <v>7</v>
      </c>
      <c r="H927" s="92">
        <v>0.2</v>
      </c>
      <c r="I927" s="92">
        <v>0.2</v>
      </c>
      <c r="J927" s="92">
        <v>0</v>
      </c>
      <c r="K927" s="92">
        <v>0.6</v>
      </c>
      <c r="L927" s="92">
        <v>1</v>
      </c>
      <c r="M927" s="92">
        <v>1</v>
      </c>
      <c r="N927" s="92">
        <v>0.2</v>
      </c>
      <c r="O927" s="93">
        <v>0</v>
      </c>
      <c r="P927" s="8"/>
      <c r="Q927" s="97">
        <v>58.800000000000004</v>
      </c>
      <c r="R927" s="92">
        <v>2.2000000000000002</v>
      </c>
      <c r="S927" s="92">
        <v>48</v>
      </c>
      <c r="T927" s="92">
        <v>0.2</v>
      </c>
      <c r="U927" s="92">
        <v>5.2</v>
      </c>
      <c r="V927" s="92">
        <v>0.8</v>
      </c>
      <c r="W927" s="92">
        <v>0.4</v>
      </c>
      <c r="X927" s="92">
        <v>0.2</v>
      </c>
      <c r="Y927" s="92">
        <v>0.4</v>
      </c>
      <c r="Z927" s="92">
        <v>0.8</v>
      </c>
      <c r="AA927" s="92">
        <v>0.6</v>
      </c>
      <c r="AB927" s="92">
        <v>0</v>
      </c>
      <c r="AC927" s="93">
        <v>0</v>
      </c>
      <c r="AD927" s="8"/>
      <c r="AE927" s="97">
        <v>169.79999999999995</v>
      </c>
      <c r="AF927" s="264">
        <v>3.8</v>
      </c>
      <c r="AG927" s="122">
        <v>146.19999999999999</v>
      </c>
      <c r="AH927" s="122">
        <v>1.2</v>
      </c>
      <c r="AI927" s="122">
        <v>12.2</v>
      </c>
      <c r="AJ927" s="122">
        <v>1</v>
      </c>
      <c r="AK927" s="122">
        <v>0.6</v>
      </c>
      <c r="AL927" s="122">
        <v>0.2</v>
      </c>
      <c r="AM927" s="122">
        <v>1</v>
      </c>
      <c r="AN927" s="122">
        <v>1.8</v>
      </c>
      <c r="AO927" s="122">
        <v>1.6</v>
      </c>
      <c r="AP927" s="122">
        <v>0.2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90.600000000000023</v>
      </c>
      <c r="D928" s="92">
        <v>3.4</v>
      </c>
      <c r="E928" s="92">
        <v>77.400000000000006</v>
      </c>
      <c r="F928" s="92">
        <v>0.6</v>
      </c>
      <c r="G928" s="92">
        <v>6.4</v>
      </c>
      <c r="H928" s="92">
        <v>1</v>
      </c>
      <c r="I928" s="92">
        <v>0</v>
      </c>
      <c r="J928" s="92">
        <v>0.4</v>
      </c>
      <c r="K928" s="92">
        <v>0.2</v>
      </c>
      <c r="L928" s="92">
        <v>0.8</v>
      </c>
      <c r="M928" s="92">
        <v>0.4</v>
      </c>
      <c r="N928" s="92">
        <v>0</v>
      </c>
      <c r="O928" s="93">
        <v>0</v>
      </c>
      <c r="P928" s="8"/>
      <c r="Q928" s="97">
        <v>52</v>
      </c>
      <c r="R928" s="92">
        <v>3</v>
      </c>
      <c r="S928" s="92">
        <v>44.8</v>
      </c>
      <c r="T928" s="92">
        <v>0.4</v>
      </c>
      <c r="U928" s="92">
        <v>2.4</v>
      </c>
      <c r="V928" s="92">
        <v>1</v>
      </c>
      <c r="W928" s="92">
        <v>0</v>
      </c>
      <c r="X928" s="92">
        <v>0</v>
      </c>
      <c r="Y928" s="92">
        <v>0.2</v>
      </c>
      <c r="Z928" s="92">
        <v>0</v>
      </c>
      <c r="AA928" s="92">
        <v>0.2</v>
      </c>
      <c r="AB928" s="92">
        <v>0</v>
      </c>
      <c r="AC928" s="93">
        <v>0</v>
      </c>
      <c r="AD928" s="8"/>
      <c r="AE928" s="97">
        <v>142.60000000000002</v>
      </c>
      <c r="AF928" s="264">
        <v>6.4</v>
      </c>
      <c r="AG928" s="122">
        <v>122.2</v>
      </c>
      <c r="AH928" s="122">
        <v>1</v>
      </c>
      <c r="AI928" s="122">
        <v>8.8000000000000007</v>
      </c>
      <c r="AJ928" s="122">
        <v>2</v>
      </c>
      <c r="AK928" s="122">
        <v>0</v>
      </c>
      <c r="AL928" s="122">
        <v>0.4</v>
      </c>
      <c r="AM928" s="122">
        <v>0.4</v>
      </c>
      <c r="AN928" s="122">
        <v>0.8</v>
      </c>
      <c r="AO928" s="122">
        <v>0.6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87.800000000000011</v>
      </c>
      <c r="D929" s="92">
        <v>2.2000000000000002</v>
      </c>
      <c r="E929" s="92">
        <v>79</v>
      </c>
      <c r="F929" s="92">
        <v>0.8</v>
      </c>
      <c r="G929" s="92">
        <v>4.4000000000000004</v>
      </c>
      <c r="H929" s="92">
        <v>0.2</v>
      </c>
      <c r="I929" s="92">
        <v>0</v>
      </c>
      <c r="J929" s="92">
        <v>0</v>
      </c>
      <c r="K929" s="92">
        <v>0.2</v>
      </c>
      <c r="L929" s="92">
        <v>0.8</v>
      </c>
      <c r="M929" s="92">
        <v>0.2</v>
      </c>
      <c r="N929" s="92">
        <v>0</v>
      </c>
      <c r="O929" s="93">
        <v>0</v>
      </c>
      <c r="P929" s="8"/>
      <c r="Q929" s="97">
        <v>43.800000000000004</v>
      </c>
      <c r="R929" s="92">
        <v>3.2</v>
      </c>
      <c r="S929" s="92">
        <v>37.4</v>
      </c>
      <c r="T929" s="92">
        <v>0</v>
      </c>
      <c r="U929" s="92">
        <v>1.8</v>
      </c>
      <c r="V929" s="92">
        <v>0</v>
      </c>
      <c r="W929" s="92">
        <v>0.4</v>
      </c>
      <c r="X929" s="92">
        <v>0</v>
      </c>
      <c r="Y929" s="92">
        <v>0</v>
      </c>
      <c r="Z929" s="92">
        <v>0.2</v>
      </c>
      <c r="AA929" s="92">
        <v>0.6</v>
      </c>
      <c r="AB929" s="92">
        <v>0.2</v>
      </c>
      <c r="AC929" s="93">
        <v>0</v>
      </c>
      <c r="AD929" s="8"/>
      <c r="AE929" s="97">
        <v>131.6</v>
      </c>
      <c r="AF929" s="264">
        <v>5.4</v>
      </c>
      <c r="AG929" s="122">
        <v>116.4</v>
      </c>
      <c r="AH929" s="122">
        <v>0.8</v>
      </c>
      <c r="AI929" s="122">
        <v>6.2</v>
      </c>
      <c r="AJ929" s="122">
        <v>0.2</v>
      </c>
      <c r="AK929" s="122">
        <v>0.4</v>
      </c>
      <c r="AL929" s="122">
        <v>0</v>
      </c>
      <c r="AM929" s="122">
        <v>0.2</v>
      </c>
      <c r="AN929" s="122">
        <v>1</v>
      </c>
      <c r="AO929" s="122">
        <v>0.8</v>
      </c>
      <c r="AP929" s="122">
        <v>0.2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91.399999999999991</v>
      </c>
      <c r="D930" s="92">
        <v>2.8</v>
      </c>
      <c r="E930" s="92">
        <v>79.599999999999994</v>
      </c>
      <c r="F930" s="92">
        <v>0.4</v>
      </c>
      <c r="G930" s="92">
        <v>6</v>
      </c>
      <c r="H930" s="92">
        <v>0.8</v>
      </c>
      <c r="I930" s="92">
        <v>0.8</v>
      </c>
      <c r="J930" s="92">
        <v>0</v>
      </c>
      <c r="K930" s="92">
        <v>0</v>
      </c>
      <c r="L930" s="92">
        <v>0.8</v>
      </c>
      <c r="M930" s="92">
        <v>0.2</v>
      </c>
      <c r="N930" s="92">
        <v>0</v>
      </c>
      <c r="O930" s="93">
        <v>0</v>
      </c>
      <c r="P930" s="8"/>
      <c r="Q930" s="97">
        <v>39.200000000000003</v>
      </c>
      <c r="R930" s="92">
        <v>3.8</v>
      </c>
      <c r="S930" s="92">
        <v>30.6</v>
      </c>
      <c r="T930" s="92">
        <v>0.4</v>
      </c>
      <c r="U930" s="92">
        <v>2</v>
      </c>
      <c r="V930" s="92">
        <v>1.2</v>
      </c>
      <c r="W930" s="92">
        <v>0.4</v>
      </c>
      <c r="X930" s="92">
        <v>0</v>
      </c>
      <c r="Y930" s="92">
        <v>0.4</v>
      </c>
      <c r="Z930" s="92">
        <v>0.2</v>
      </c>
      <c r="AA930" s="92">
        <v>0.2</v>
      </c>
      <c r="AB930" s="92">
        <v>0</v>
      </c>
      <c r="AC930" s="93">
        <v>0</v>
      </c>
      <c r="AD930" s="8"/>
      <c r="AE930" s="97">
        <v>130.6</v>
      </c>
      <c r="AF930" s="264">
        <v>6.6</v>
      </c>
      <c r="AG930" s="122">
        <v>110.2</v>
      </c>
      <c r="AH930" s="122">
        <v>0.8</v>
      </c>
      <c r="AI930" s="122">
        <v>8</v>
      </c>
      <c r="AJ930" s="122">
        <v>2</v>
      </c>
      <c r="AK930" s="122">
        <v>1.2</v>
      </c>
      <c r="AL930" s="122">
        <v>0</v>
      </c>
      <c r="AM930" s="122">
        <v>0.4</v>
      </c>
      <c r="AN930" s="122">
        <v>1</v>
      </c>
      <c r="AO930" s="122">
        <v>0.4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102</v>
      </c>
      <c r="D931" s="92">
        <v>4.5999999999999996</v>
      </c>
      <c r="E931" s="92">
        <v>90</v>
      </c>
      <c r="F931" s="92">
        <v>0.6</v>
      </c>
      <c r="G931" s="92">
        <v>5</v>
      </c>
      <c r="H931" s="92">
        <v>0.2</v>
      </c>
      <c r="I931" s="92">
        <v>0.4</v>
      </c>
      <c r="J931" s="92">
        <v>0.2</v>
      </c>
      <c r="K931" s="92">
        <v>0.4</v>
      </c>
      <c r="L931" s="92">
        <v>0.6</v>
      </c>
      <c r="M931" s="92">
        <v>0</v>
      </c>
      <c r="N931" s="92">
        <v>0</v>
      </c>
      <c r="O931" s="93">
        <v>0</v>
      </c>
      <c r="P931" s="8"/>
      <c r="Q931" s="97">
        <v>44.800000000000011</v>
      </c>
      <c r="R931" s="92">
        <v>2.4</v>
      </c>
      <c r="S931" s="92">
        <v>39.6</v>
      </c>
      <c r="T931" s="92">
        <v>0</v>
      </c>
      <c r="U931" s="92">
        <v>1.4</v>
      </c>
      <c r="V931" s="92">
        <v>0.2</v>
      </c>
      <c r="W931" s="92">
        <v>0.2</v>
      </c>
      <c r="X931" s="92">
        <v>0.2</v>
      </c>
      <c r="Y931" s="92">
        <v>0</v>
      </c>
      <c r="Z931" s="92">
        <v>0.2</v>
      </c>
      <c r="AA931" s="92">
        <v>0.6</v>
      </c>
      <c r="AB931" s="92">
        <v>0</v>
      </c>
      <c r="AC931" s="93">
        <v>0</v>
      </c>
      <c r="AD931" s="8"/>
      <c r="AE931" s="97">
        <v>146.80000000000001</v>
      </c>
      <c r="AF931" s="264">
        <v>7</v>
      </c>
      <c r="AG931" s="122">
        <v>129.6</v>
      </c>
      <c r="AH931" s="122">
        <v>0.6</v>
      </c>
      <c r="AI931" s="122">
        <v>6.4</v>
      </c>
      <c r="AJ931" s="122">
        <v>0.4</v>
      </c>
      <c r="AK931" s="122">
        <v>0.6</v>
      </c>
      <c r="AL931" s="122">
        <v>0.4</v>
      </c>
      <c r="AM931" s="122">
        <v>0.4</v>
      </c>
      <c r="AN931" s="122">
        <v>0.8</v>
      </c>
      <c r="AO931" s="122">
        <v>0.6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87.40000000000002</v>
      </c>
      <c r="D932" s="92">
        <v>2.2000000000000002</v>
      </c>
      <c r="E932" s="92">
        <v>80.8</v>
      </c>
      <c r="F932" s="92">
        <v>0.2</v>
      </c>
      <c r="G932" s="92">
        <v>3.2</v>
      </c>
      <c r="H932" s="92">
        <v>0.2</v>
      </c>
      <c r="I932" s="92">
        <v>0.4</v>
      </c>
      <c r="J932" s="92">
        <v>0</v>
      </c>
      <c r="K932" s="92">
        <v>0.2</v>
      </c>
      <c r="L932" s="92">
        <v>0.2</v>
      </c>
      <c r="M932" s="92">
        <v>0</v>
      </c>
      <c r="N932" s="92">
        <v>0</v>
      </c>
      <c r="O932" s="93">
        <v>0</v>
      </c>
      <c r="P932" s="8"/>
      <c r="Q932" s="97">
        <v>53.800000000000004</v>
      </c>
      <c r="R932" s="92">
        <v>3.8</v>
      </c>
      <c r="S932" s="92">
        <v>45</v>
      </c>
      <c r="T932" s="92">
        <v>0.2</v>
      </c>
      <c r="U932" s="92">
        <v>2.8</v>
      </c>
      <c r="V932" s="92">
        <v>0.8</v>
      </c>
      <c r="W932" s="92">
        <v>0.2</v>
      </c>
      <c r="X932" s="92">
        <v>0.2</v>
      </c>
      <c r="Y932" s="92">
        <v>0.6</v>
      </c>
      <c r="Z932" s="92">
        <v>0.2</v>
      </c>
      <c r="AA932" s="92">
        <v>0</v>
      </c>
      <c r="AB932" s="92">
        <v>0</v>
      </c>
      <c r="AC932" s="93">
        <v>0</v>
      </c>
      <c r="AD932" s="8"/>
      <c r="AE932" s="97">
        <v>141.20000000000002</v>
      </c>
      <c r="AF932" s="264">
        <v>6</v>
      </c>
      <c r="AG932" s="122">
        <v>125.8</v>
      </c>
      <c r="AH932" s="122">
        <v>0.4</v>
      </c>
      <c r="AI932" s="122">
        <v>6</v>
      </c>
      <c r="AJ932" s="122">
        <v>1</v>
      </c>
      <c r="AK932" s="122">
        <v>0.6</v>
      </c>
      <c r="AL932" s="122">
        <v>0.2</v>
      </c>
      <c r="AM932" s="122">
        <v>0.8</v>
      </c>
      <c r="AN932" s="122">
        <v>0.4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98.4</v>
      </c>
      <c r="D933" s="92">
        <v>5.4</v>
      </c>
      <c r="E933" s="92">
        <v>87</v>
      </c>
      <c r="F933" s="92">
        <v>0.2</v>
      </c>
      <c r="G933" s="92">
        <v>2.6</v>
      </c>
      <c r="H933" s="92">
        <v>0.8</v>
      </c>
      <c r="I933" s="92">
        <v>0.4</v>
      </c>
      <c r="J933" s="92">
        <v>0</v>
      </c>
      <c r="K933" s="92">
        <v>0.2</v>
      </c>
      <c r="L933" s="92">
        <v>0.8</v>
      </c>
      <c r="M933" s="92">
        <v>1</v>
      </c>
      <c r="N933" s="92">
        <v>0</v>
      </c>
      <c r="O933" s="93">
        <v>0</v>
      </c>
      <c r="P933" s="8"/>
      <c r="Q933" s="97">
        <v>59.6</v>
      </c>
      <c r="R933" s="92">
        <v>4</v>
      </c>
      <c r="S933" s="92">
        <v>51</v>
      </c>
      <c r="T933" s="92">
        <v>0.4</v>
      </c>
      <c r="U933" s="92">
        <v>2.6</v>
      </c>
      <c r="V933" s="92">
        <v>0.6</v>
      </c>
      <c r="W933" s="92">
        <v>0</v>
      </c>
      <c r="X933" s="92">
        <v>0</v>
      </c>
      <c r="Y933" s="92">
        <v>0</v>
      </c>
      <c r="Z933" s="92">
        <v>0.4</v>
      </c>
      <c r="AA933" s="92">
        <v>0.6</v>
      </c>
      <c r="AB933" s="92">
        <v>0</v>
      </c>
      <c r="AC933" s="93">
        <v>0</v>
      </c>
      <c r="AD933" s="8"/>
      <c r="AE933" s="97">
        <v>157.99999999999997</v>
      </c>
      <c r="AF933" s="264">
        <v>9.4</v>
      </c>
      <c r="AG933" s="122">
        <v>138</v>
      </c>
      <c r="AH933" s="122">
        <v>0.6</v>
      </c>
      <c r="AI933" s="122">
        <v>5.2</v>
      </c>
      <c r="AJ933" s="122">
        <v>1.4</v>
      </c>
      <c r="AK933" s="122">
        <v>0.4</v>
      </c>
      <c r="AL933" s="122">
        <v>0</v>
      </c>
      <c r="AM933" s="122">
        <v>0.2</v>
      </c>
      <c r="AN933" s="122">
        <v>1.2</v>
      </c>
      <c r="AO933" s="122">
        <v>1.6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109.60000000000001</v>
      </c>
      <c r="D934" s="92">
        <v>5.8</v>
      </c>
      <c r="E934" s="92">
        <v>95.2</v>
      </c>
      <c r="F934" s="92">
        <v>1</v>
      </c>
      <c r="G934" s="92">
        <v>5.2</v>
      </c>
      <c r="H934" s="92">
        <v>0.2</v>
      </c>
      <c r="I934" s="92">
        <v>0.8</v>
      </c>
      <c r="J934" s="92">
        <v>0</v>
      </c>
      <c r="K934" s="92">
        <v>0.4</v>
      </c>
      <c r="L934" s="92">
        <v>0.4</v>
      </c>
      <c r="M934" s="92">
        <v>0.6</v>
      </c>
      <c r="N934" s="92">
        <v>0</v>
      </c>
      <c r="O934" s="93">
        <v>0</v>
      </c>
      <c r="P934" s="197"/>
      <c r="Q934" s="97">
        <v>56.800000000000004</v>
      </c>
      <c r="R934" s="92">
        <v>3.6</v>
      </c>
      <c r="S934" s="92">
        <v>47.6</v>
      </c>
      <c r="T934" s="92">
        <v>0</v>
      </c>
      <c r="U934" s="92">
        <v>3</v>
      </c>
      <c r="V934" s="92">
        <v>0</v>
      </c>
      <c r="W934" s="92">
        <v>0.4</v>
      </c>
      <c r="X934" s="92">
        <v>0</v>
      </c>
      <c r="Y934" s="92">
        <v>0.8</v>
      </c>
      <c r="Z934" s="92">
        <v>1</v>
      </c>
      <c r="AA934" s="92">
        <v>0.2</v>
      </c>
      <c r="AB934" s="92">
        <v>0</v>
      </c>
      <c r="AC934" s="93">
        <v>0.2</v>
      </c>
      <c r="AD934" s="197"/>
      <c r="AE934" s="97">
        <v>166.39999999999998</v>
      </c>
      <c r="AF934" s="264">
        <v>9.4</v>
      </c>
      <c r="AG934" s="122">
        <v>142.80000000000001</v>
      </c>
      <c r="AH934" s="122">
        <v>1</v>
      </c>
      <c r="AI934" s="122">
        <v>8.1999999999999993</v>
      </c>
      <c r="AJ934" s="122">
        <v>0.2</v>
      </c>
      <c r="AK934" s="122">
        <v>1.2</v>
      </c>
      <c r="AL934" s="122">
        <v>0</v>
      </c>
      <c r="AM934" s="122">
        <v>1.2</v>
      </c>
      <c r="AN934" s="122">
        <v>1.4</v>
      </c>
      <c r="AO934" s="122">
        <v>0.8</v>
      </c>
      <c r="AP934" s="122">
        <v>0</v>
      </c>
      <c r="AQ934" s="323">
        <v>0.2</v>
      </c>
      <c r="AR934" s="11"/>
    </row>
    <row r="935" spans="1:44" x14ac:dyDescent="0.25">
      <c r="A935" s="240"/>
      <c r="B935" s="311">
        <v>0.75</v>
      </c>
      <c r="C935" s="97">
        <v>98.200000000000017</v>
      </c>
      <c r="D935" s="122">
        <v>4.5999999999999996</v>
      </c>
      <c r="E935" s="92">
        <v>87.4</v>
      </c>
      <c r="F935" s="92">
        <v>0.4</v>
      </c>
      <c r="G935" s="92">
        <v>4</v>
      </c>
      <c r="H935" s="92">
        <v>0.4</v>
      </c>
      <c r="I935" s="92">
        <v>0</v>
      </c>
      <c r="J935" s="92">
        <v>0</v>
      </c>
      <c r="K935" s="92">
        <v>0.2</v>
      </c>
      <c r="L935" s="92">
        <v>0.8</v>
      </c>
      <c r="M935" s="92">
        <v>0.4</v>
      </c>
      <c r="N935" s="92">
        <v>0</v>
      </c>
      <c r="O935" s="93">
        <v>0</v>
      </c>
      <c r="P935" s="8"/>
      <c r="Q935" s="97">
        <v>59.800000000000011</v>
      </c>
      <c r="R935" s="122">
        <v>2.8</v>
      </c>
      <c r="S935" s="92">
        <v>53.2</v>
      </c>
      <c r="T935" s="92">
        <v>0</v>
      </c>
      <c r="U935" s="92">
        <v>2.2000000000000002</v>
      </c>
      <c r="V935" s="92">
        <v>0</v>
      </c>
      <c r="W935" s="92">
        <v>0.2</v>
      </c>
      <c r="X935" s="92">
        <v>0</v>
      </c>
      <c r="Y935" s="92">
        <v>0.2</v>
      </c>
      <c r="Z935" s="92">
        <v>0.6</v>
      </c>
      <c r="AA935" s="92">
        <v>0.4</v>
      </c>
      <c r="AB935" s="92">
        <v>0</v>
      </c>
      <c r="AC935" s="93">
        <v>0.2</v>
      </c>
      <c r="AD935" s="8"/>
      <c r="AE935" s="97">
        <v>158</v>
      </c>
      <c r="AF935" s="264">
        <v>7.4</v>
      </c>
      <c r="AG935" s="122">
        <v>140.6</v>
      </c>
      <c r="AH935" s="122">
        <v>0.4</v>
      </c>
      <c r="AI935" s="122">
        <v>6.2</v>
      </c>
      <c r="AJ935" s="122">
        <v>0.4</v>
      </c>
      <c r="AK935" s="122">
        <v>0.2</v>
      </c>
      <c r="AL935" s="122">
        <v>0</v>
      </c>
      <c r="AM935" s="122">
        <v>0.4</v>
      </c>
      <c r="AN935" s="122">
        <v>1.4</v>
      </c>
      <c r="AO935" s="122">
        <v>0.8</v>
      </c>
      <c r="AP935" s="122">
        <v>0</v>
      </c>
      <c r="AQ935" s="323">
        <v>0.2</v>
      </c>
      <c r="AR935" s="11"/>
    </row>
    <row r="936" spans="1:44" x14ac:dyDescent="0.25">
      <c r="A936" s="240"/>
      <c r="B936" s="311">
        <v>0.76041700000000001</v>
      </c>
      <c r="C936" s="97">
        <v>76</v>
      </c>
      <c r="D936" s="92">
        <v>3.4</v>
      </c>
      <c r="E936" s="92">
        <v>68.599999999999994</v>
      </c>
      <c r="F936" s="92">
        <v>0.4</v>
      </c>
      <c r="G936" s="92">
        <v>2</v>
      </c>
      <c r="H936" s="92">
        <v>0.2</v>
      </c>
      <c r="I936" s="92">
        <v>0</v>
      </c>
      <c r="J936" s="92">
        <v>0</v>
      </c>
      <c r="K936" s="92">
        <v>0</v>
      </c>
      <c r="L936" s="92">
        <v>0.8</v>
      </c>
      <c r="M936" s="92">
        <v>0.6</v>
      </c>
      <c r="N936" s="92">
        <v>0</v>
      </c>
      <c r="O936" s="93">
        <v>0</v>
      </c>
      <c r="P936" s="8"/>
      <c r="Q936" s="97">
        <v>56</v>
      </c>
      <c r="R936" s="92">
        <v>4.8</v>
      </c>
      <c r="S936" s="92">
        <v>46.4</v>
      </c>
      <c r="T936" s="92">
        <v>0.4</v>
      </c>
      <c r="U936" s="92">
        <v>3</v>
      </c>
      <c r="V936" s="92">
        <v>0.4</v>
      </c>
      <c r="W936" s="92">
        <v>0.4</v>
      </c>
      <c r="X936" s="92">
        <v>0.2</v>
      </c>
      <c r="Y936" s="92">
        <v>0.2</v>
      </c>
      <c r="Z936" s="92">
        <v>0</v>
      </c>
      <c r="AA936" s="92">
        <v>0.2</v>
      </c>
      <c r="AB936" s="92">
        <v>0</v>
      </c>
      <c r="AC936" s="93">
        <v>0</v>
      </c>
      <c r="AD936" s="8"/>
      <c r="AE936" s="97">
        <v>132</v>
      </c>
      <c r="AF936" s="264">
        <v>8.1999999999999993</v>
      </c>
      <c r="AG936" s="122">
        <v>115</v>
      </c>
      <c r="AH936" s="122">
        <v>0.8</v>
      </c>
      <c r="AI936" s="122">
        <v>5</v>
      </c>
      <c r="AJ936" s="122">
        <v>0.6</v>
      </c>
      <c r="AK936" s="122">
        <v>0.4</v>
      </c>
      <c r="AL936" s="122">
        <v>0.2</v>
      </c>
      <c r="AM936" s="122">
        <v>0.2</v>
      </c>
      <c r="AN936" s="122">
        <v>0.8</v>
      </c>
      <c r="AO936" s="122">
        <v>0.8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80.000000000000014</v>
      </c>
      <c r="D937" s="92">
        <v>4</v>
      </c>
      <c r="E937" s="92">
        <v>70.2</v>
      </c>
      <c r="F937" s="92">
        <v>0</v>
      </c>
      <c r="G937" s="92">
        <v>3</v>
      </c>
      <c r="H937" s="92">
        <v>0.2</v>
      </c>
      <c r="I937" s="92">
        <v>0.4</v>
      </c>
      <c r="J937" s="92">
        <v>0</v>
      </c>
      <c r="K937" s="92">
        <v>0.6</v>
      </c>
      <c r="L937" s="92">
        <v>0.4</v>
      </c>
      <c r="M937" s="92">
        <v>1.2</v>
      </c>
      <c r="N937" s="92">
        <v>0</v>
      </c>
      <c r="O937" s="93">
        <v>0</v>
      </c>
      <c r="P937" s="8"/>
      <c r="Q937" s="97">
        <v>55</v>
      </c>
      <c r="R937" s="92">
        <v>3.8</v>
      </c>
      <c r="S937" s="92">
        <v>46.2</v>
      </c>
      <c r="T937" s="92">
        <v>0.4</v>
      </c>
      <c r="U937" s="92">
        <v>2.8</v>
      </c>
      <c r="V937" s="92">
        <v>0.2</v>
      </c>
      <c r="W937" s="92">
        <v>0</v>
      </c>
      <c r="X937" s="92">
        <v>0</v>
      </c>
      <c r="Y937" s="92">
        <v>0</v>
      </c>
      <c r="Z937" s="92">
        <v>1</v>
      </c>
      <c r="AA937" s="92">
        <v>0.6</v>
      </c>
      <c r="AB937" s="92">
        <v>0</v>
      </c>
      <c r="AC937" s="93">
        <v>0</v>
      </c>
      <c r="AD937" s="8"/>
      <c r="AE937" s="97">
        <v>135.00000000000003</v>
      </c>
      <c r="AF937" s="264">
        <v>7.8</v>
      </c>
      <c r="AG937" s="122">
        <v>116.4</v>
      </c>
      <c r="AH937" s="122">
        <v>0.4</v>
      </c>
      <c r="AI937" s="122">
        <v>5.8</v>
      </c>
      <c r="AJ937" s="122">
        <v>0.4</v>
      </c>
      <c r="AK937" s="122">
        <v>0.4</v>
      </c>
      <c r="AL937" s="122">
        <v>0</v>
      </c>
      <c r="AM937" s="122">
        <v>0.6</v>
      </c>
      <c r="AN937" s="122">
        <v>1.4</v>
      </c>
      <c r="AO937" s="122">
        <v>1.8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74.600000000000009</v>
      </c>
      <c r="D938" s="92">
        <v>3</v>
      </c>
      <c r="E938" s="92">
        <v>67.400000000000006</v>
      </c>
      <c r="F938" s="92">
        <v>0.6</v>
      </c>
      <c r="G938" s="92">
        <v>2.4</v>
      </c>
      <c r="H938" s="92">
        <v>0</v>
      </c>
      <c r="I938" s="92">
        <v>0.2</v>
      </c>
      <c r="J938" s="92">
        <v>0</v>
      </c>
      <c r="K938" s="92">
        <v>0</v>
      </c>
      <c r="L938" s="92">
        <v>0.4</v>
      </c>
      <c r="M938" s="92">
        <v>0.6</v>
      </c>
      <c r="N938" s="92">
        <v>0</v>
      </c>
      <c r="O938" s="93">
        <v>0</v>
      </c>
      <c r="P938" s="8"/>
      <c r="Q938" s="97">
        <v>54</v>
      </c>
      <c r="R938" s="92">
        <v>3</v>
      </c>
      <c r="S938" s="92">
        <v>47.2</v>
      </c>
      <c r="T938" s="92">
        <v>0</v>
      </c>
      <c r="U938" s="92">
        <v>2.4</v>
      </c>
      <c r="V938" s="92">
        <v>0.4</v>
      </c>
      <c r="W938" s="92">
        <v>0</v>
      </c>
      <c r="X938" s="92">
        <v>0</v>
      </c>
      <c r="Y938" s="92">
        <v>0</v>
      </c>
      <c r="Z938" s="92">
        <v>0.4</v>
      </c>
      <c r="AA938" s="92">
        <v>0.6</v>
      </c>
      <c r="AB938" s="92">
        <v>0</v>
      </c>
      <c r="AC938" s="93">
        <v>0</v>
      </c>
      <c r="AD938" s="8"/>
      <c r="AE938" s="97">
        <v>128.6</v>
      </c>
      <c r="AF938" s="264">
        <v>6</v>
      </c>
      <c r="AG938" s="122">
        <v>114.6</v>
      </c>
      <c r="AH938" s="122">
        <v>0.6</v>
      </c>
      <c r="AI938" s="122">
        <v>4.8</v>
      </c>
      <c r="AJ938" s="122">
        <v>0.4</v>
      </c>
      <c r="AK938" s="122">
        <v>0.2</v>
      </c>
      <c r="AL938" s="122">
        <v>0</v>
      </c>
      <c r="AM938" s="122">
        <v>0</v>
      </c>
      <c r="AN938" s="122">
        <v>0.8</v>
      </c>
      <c r="AO938" s="122">
        <v>1.2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58.000000000000007</v>
      </c>
      <c r="D939" s="92">
        <v>1.6</v>
      </c>
      <c r="E939" s="92">
        <v>52.4</v>
      </c>
      <c r="F939" s="92">
        <v>0</v>
      </c>
      <c r="G939" s="92">
        <v>2.6</v>
      </c>
      <c r="H939" s="92">
        <v>0</v>
      </c>
      <c r="I939" s="92">
        <v>0.2</v>
      </c>
      <c r="J939" s="92">
        <v>0</v>
      </c>
      <c r="K939" s="92">
        <v>0.4</v>
      </c>
      <c r="L939" s="92">
        <v>0.2</v>
      </c>
      <c r="M939" s="92">
        <v>0.6</v>
      </c>
      <c r="N939" s="92">
        <v>0</v>
      </c>
      <c r="O939" s="93">
        <v>0</v>
      </c>
      <c r="P939" s="8"/>
      <c r="Q939" s="97">
        <v>55.800000000000011</v>
      </c>
      <c r="R939" s="92">
        <v>3.6</v>
      </c>
      <c r="S939" s="92">
        <v>47.8</v>
      </c>
      <c r="T939" s="92">
        <v>0.2</v>
      </c>
      <c r="U939" s="92">
        <v>2</v>
      </c>
      <c r="V939" s="92">
        <v>0.6</v>
      </c>
      <c r="W939" s="92">
        <v>0.2</v>
      </c>
      <c r="X939" s="92">
        <v>0</v>
      </c>
      <c r="Y939" s="92">
        <v>0.2</v>
      </c>
      <c r="Z939" s="92">
        <v>0.2</v>
      </c>
      <c r="AA939" s="92">
        <v>0.8</v>
      </c>
      <c r="AB939" s="92">
        <v>0.2</v>
      </c>
      <c r="AC939" s="93">
        <v>0</v>
      </c>
      <c r="AD939" s="8"/>
      <c r="AE939" s="97">
        <v>113.80000000000001</v>
      </c>
      <c r="AF939" s="264">
        <v>5.2</v>
      </c>
      <c r="AG939" s="122">
        <v>100.2</v>
      </c>
      <c r="AH939" s="122">
        <v>0.2</v>
      </c>
      <c r="AI939" s="122">
        <v>4.5999999999999996</v>
      </c>
      <c r="AJ939" s="122">
        <v>0.6</v>
      </c>
      <c r="AK939" s="122">
        <v>0.4</v>
      </c>
      <c r="AL939" s="122">
        <v>0</v>
      </c>
      <c r="AM939" s="122">
        <v>0.6</v>
      </c>
      <c r="AN939" s="122">
        <v>0.4</v>
      </c>
      <c r="AO939" s="122">
        <v>1.4</v>
      </c>
      <c r="AP939" s="122">
        <v>0.2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53.400000000000006</v>
      </c>
      <c r="D940" s="92">
        <v>1</v>
      </c>
      <c r="E940" s="92">
        <v>48.2</v>
      </c>
      <c r="F940" s="92">
        <v>0</v>
      </c>
      <c r="G940" s="92">
        <v>2.6</v>
      </c>
      <c r="H940" s="92">
        <v>0.2</v>
      </c>
      <c r="I940" s="92">
        <v>0</v>
      </c>
      <c r="J940" s="92">
        <v>0</v>
      </c>
      <c r="K940" s="92">
        <v>0</v>
      </c>
      <c r="L940" s="92">
        <v>0.4</v>
      </c>
      <c r="M940" s="92">
        <v>1</v>
      </c>
      <c r="N940" s="92">
        <v>0</v>
      </c>
      <c r="O940" s="93">
        <v>0</v>
      </c>
      <c r="P940" s="8"/>
      <c r="Q940" s="97">
        <v>43.199999999999996</v>
      </c>
      <c r="R940" s="92">
        <v>1.4</v>
      </c>
      <c r="S940" s="92">
        <v>37.799999999999997</v>
      </c>
      <c r="T940" s="92">
        <v>0.4</v>
      </c>
      <c r="U940" s="92">
        <v>1.8</v>
      </c>
      <c r="V940" s="92">
        <v>0</v>
      </c>
      <c r="W940" s="92">
        <v>0</v>
      </c>
      <c r="X940" s="92">
        <v>0</v>
      </c>
      <c r="Y940" s="92">
        <v>0.2</v>
      </c>
      <c r="Z940" s="92">
        <v>0.6</v>
      </c>
      <c r="AA940" s="92">
        <v>1</v>
      </c>
      <c r="AB940" s="92">
        <v>0</v>
      </c>
      <c r="AC940" s="93">
        <v>0</v>
      </c>
      <c r="AD940" s="8"/>
      <c r="AE940" s="97">
        <v>96.600000000000023</v>
      </c>
      <c r="AF940" s="264">
        <v>2.4</v>
      </c>
      <c r="AG940" s="122">
        <v>86</v>
      </c>
      <c r="AH940" s="122">
        <v>0.4</v>
      </c>
      <c r="AI940" s="122">
        <v>4.4000000000000004</v>
      </c>
      <c r="AJ940" s="122">
        <v>0.2</v>
      </c>
      <c r="AK940" s="122">
        <v>0</v>
      </c>
      <c r="AL940" s="122">
        <v>0</v>
      </c>
      <c r="AM940" s="122">
        <v>0.2</v>
      </c>
      <c r="AN940" s="122">
        <v>1</v>
      </c>
      <c r="AO940" s="122">
        <v>2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50.4</v>
      </c>
      <c r="D941" s="92">
        <v>1</v>
      </c>
      <c r="E941" s="92">
        <v>46.4</v>
      </c>
      <c r="F941" s="92">
        <v>0.4</v>
      </c>
      <c r="G941" s="92">
        <v>1.4</v>
      </c>
      <c r="H941" s="92">
        <v>0</v>
      </c>
      <c r="I941" s="92">
        <v>0</v>
      </c>
      <c r="J941" s="92">
        <v>0</v>
      </c>
      <c r="K941" s="92">
        <v>0</v>
      </c>
      <c r="L941" s="92">
        <v>0.6</v>
      </c>
      <c r="M941" s="92">
        <v>0.6</v>
      </c>
      <c r="N941" s="92">
        <v>0</v>
      </c>
      <c r="O941" s="93">
        <v>0</v>
      </c>
      <c r="P941" s="8"/>
      <c r="Q941" s="97">
        <v>38.800000000000004</v>
      </c>
      <c r="R941" s="92">
        <v>1.2</v>
      </c>
      <c r="S941" s="92">
        <v>34</v>
      </c>
      <c r="T941" s="92">
        <v>0</v>
      </c>
      <c r="U941" s="92">
        <v>2.2000000000000002</v>
      </c>
      <c r="V941" s="92">
        <v>0</v>
      </c>
      <c r="W941" s="92">
        <v>0.4</v>
      </c>
      <c r="X941" s="92">
        <v>0</v>
      </c>
      <c r="Y941" s="92">
        <v>0</v>
      </c>
      <c r="Z941" s="92">
        <v>1</v>
      </c>
      <c r="AA941" s="92">
        <v>0</v>
      </c>
      <c r="AB941" s="92">
        <v>0</v>
      </c>
      <c r="AC941" s="93">
        <v>0</v>
      </c>
      <c r="AD941" s="8"/>
      <c r="AE941" s="97">
        <v>89.2</v>
      </c>
      <c r="AF941" s="264">
        <v>2.2000000000000002</v>
      </c>
      <c r="AG941" s="122">
        <v>80.400000000000006</v>
      </c>
      <c r="AH941" s="122">
        <v>0.4</v>
      </c>
      <c r="AI941" s="122">
        <v>3.6</v>
      </c>
      <c r="AJ941" s="122">
        <v>0</v>
      </c>
      <c r="AK941" s="122">
        <v>0.4</v>
      </c>
      <c r="AL941" s="122">
        <v>0</v>
      </c>
      <c r="AM941" s="122">
        <v>0</v>
      </c>
      <c r="AN941" s="122">
        <v>1.6</v>
      </c>
      <c r="AO941" s="122">
        <v>0.6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44.400000000000006</v>
      </c>
      <c r="D942" s="92">
        <v>0.6</v>
      </c>
      <c r="E942" s="92">
        <v>42</v>
      </c>
      <c r="F942" s="92">
        <v>0.2</v>
      </c>
      <c r="G942" s="92">
        <v>1.4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0.2</v>
      </c>
      <c r="N942" s="92">
        <v>0</v>
      </c>
      <c r="O942" s="93">
        <v>0</v>
      </c>
      <c r="P942" s="8"/>
      <c r="Q942" s="97">
        <v>42.400000000000006</v>
      </c>
      <c r="R942" s="92">
        <v>1.2</v>
      </c>
      <c r="S942" s="92">
        <v>38.799999999999997</v>
      </c>
      <c r="T942" s="92">
        <v>0.2</v>
      </c>
      <c r="U942" s="92">
        <v>0.4</v>
      </c>
      <c r="V942" s="92">
        <v>0</v>
      </c>
      <c r="W942" s="92">
        <v>0</v>
      </c>
      <c r="X942" s="92">
        <v>0.2</v>
      </c>
      <c r="Y942" s="92">
        <v>0</v>
      </c>
      <c r="Z942" s="92">
        <v>0.6</v>
      </c>
      <c r="AA942" s="92">
        <v>1</v>
      </c>
      <c r="AB942" s="92">
        <v>0</v>
      </c>
      <c r="AC942" s="93">
        <v>0</v>
      </c>
      <c r="AD942" s="8"/>
      <c r="AE942" s="97">
        <v>86.8</v>
      </c>
      <c r="AF942" s="264">
        <v>1.8</v>
      </c>
      <c r="AG942" s="122">
        <v>80.8</v>
      </c>
      <c r="AH942" s="122">
        <v>0.4</v>
      </c>
      <c r="AI942" s="122">
        <v>1.8</v>
      </c>
      <c r="AJ942" s="122">
        <v>0</v>
      </c>
      <c r="AK942" s="122">
        <v>0</v>
      </c>
      <c r="AL942" s="122">
        <v>0.2</v>
      </c>
      <c r="AM942" s="122">
        <v>0</v>
      </c>
      <c r="AN942" s="122">
        <v>0.6</v>
      </c>
      <c r="AO942" s="122">
        <v>1.2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36.200000000000003</v>
      </c>
      <c r="D943" s="92">
        <v>0.6</v>
      </c>
      <c r="E943" s="92">
        <v>33.799999999999997</v>
      </c>
      <c r="F943" s="92">
        <v>0</v>
      </c>
      <c r="G943" s="92">
        <v>1.4</v>
      </c>
      <c r="H943" s="92">
        <v>0.2</v>
      </c>
      <c r="I943" s="92">
        <v>0</v>
      </c>
      <c r="J943" s="92">
        <v>0</v>
      </c>
      <c r="K943" s="92">
        <v>0</v>
      </c>
      <c r="L943" s="92">
        <v>0</v>
      </c>
      <c r="M943" s="92">
        <v>0.2</v>
      </c>
      <c r="N943" s="92">
        <v>0</v>
      </c>
      <c r="O943" s="93">
        <v>0</v>
      </c>
      <c r="P943" s="8"/>
      <c r="Q943" s="97">
        <v>34.200000000000003</v>
      </c>
      <c r="R943" s="92">
        <v>1</v>
      </c>
      <c r="S943" s="92">
        <v>29.2</v>
      </c>
      <c r="T943" s="92">
        <v>0.2</v>
      </c>
      <c r="U943" s="92">
        <v>1.8</v>
      </c>
      <c r="V943" s="92">
        <v>0.2</v>
      </c>
      <c r="W943" s="92">
        <v>0</v>
      </c>
      <c r="X943" s="92">
        <v>0</v>
      </c>
      <c r="Y943" s="92">
        <v>0.4</v>
      </c>
      <c r="Z943" s="92">
        <v>0.2</v>
      </c>
      <c r="AA943" s="92">
        <v>1.2</v>
      </c>
      <c r="AB943" s="92">
        <v>0</v>
      </c>
      <c r="AC943" s="93">
        <v>0</v>
      </c>
      <c r="AD943" s="8"/>
      <c r="AE943" s="97">
        <v>70.40000000000002</v>
      </c>
      <c r="AF943" s="264">
        <v>1.6</v>
      </c>
      <c r="AG943" s="122">
        <v>63</v>
      </c>
      <c r="AH943" s="122">
        <v>0.2</v>
      </c>
      <c r="AI943" s="122">
        <v>3.2</v>
      </c>
      <c r="AJ943" s="122">
        <v>0.4</v>
      </c>
      <c r="AK943" s="122">
        <v>0</v>
      </c>
      <c r="AL943" s="122">
        <v>0</v>
      </c>
      <c r="AM943" s="122">
        <v>0.4</v>
      </c>
      <c r="AN943" s="122">
        <v>0.2</v>
      </c>
      <c r="AO943" s="122">
        <v>1.4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40.800000000000011</v>
      </c>
      <c r="D944" s="92">
        <v>0.6</v>
      </c>
      <c r="E944" s="92">
        <v>37.4</v>
      </c>
      <c r="F944" s="92">
        <v>0</v>
      </c>
      <c r="G944" s="92">
        <v>2.2000000000000002</v>
      </c>
      <c r="H944" s="92">
        <v>0</v>
      </c>
      <c r="I944" s="92">
        <v>0</v>
      </c>
      <c r="J944" s="92">
        <v>0</v>
      </c>
      <c r="K944" s="92">
        <v>0.2</v>
      </c>
      <c r="L944" s="92">
        <v>0.2</v>
      </c>
      <c r="M944" s="92">
        <v>0.2</v>
      </c>
      <c r="N944" s="92">
        <v>0</v>
      </c>
      <c r="O944" s="93">
        <v>0</v>
      </c>
      <c r="P944" s="8"/>
      <c r="Q944" s="97">
        <v>36.400000000000013</v>
      </c>
      <c r="R944" s="92">
        <v>1</v>
      </c>
      <c r="S944" s="92">
        <v>29.6</v>
      </c>
      <c r="T944" s="92">
        <v>0</v>
      </c>
      <c r="U944" s="92">
        <v>2.2000000000000002</v>
      </c>
      <c r="V944" s="92">
        <v>0</v>
      </c>
      <c r="W944" s="92">
        <v>0.2</v>
      </c>
      <c r="X944" s="92">
        <v>0</v>
      </c>
      <c r="Y944" s="92">
        <v>0.2</v>
      </c>
      <c r="Z944" s="92">
        <v>1.2</v>
      </c>
      <c r="AA944" s="92">
        <v>2</v>
      </c>
      <c r="AB944" s="92">
        <v>0</v>
      </c>
      <c r="AC944" s="93">
        <v>0</v>
      </c>
      <c r="AD944" s="8"/>
      <c r="AE944" s="97">
        <v>77.200000000000017</v>
      </c>
      <c r="AF944" s="264">
        <v>1.6</v>
      </c>
      <c r="AG944" s="122">
        <v>67</v>
      </c>
      <c r="AH944" s="122">
        <v>0</v>
      </c>
      <c r="AI944" s="122">
        <v>4.4000000000000004</v>
      </c>
      <c r="AJ944" s="122">
        <v>0</v>
      </c>
      <c r="AK944" s="122">
        <v>0.2</v>
      </c>
      <c r="AL944" s="122">
        <v>0</v>
      </c>
      <c r="AM944" s="122">
        <v>0.4</v>
      </c>
      <c r="AN944" s="122">
        <v>1.4</v>
      </c>
      <c r="AO944" s="122">
        <v>2.2000000000000002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36.000000000000007</v>
      </c>
      <c r="D945" s="92">
        <v>0.8</v>
      </c>
      <c r="E945" s="92">
        <v>33.6</v>
      </c>
      <c r="F945" s="92">
        <v>0</v>
      </c>
      <c r="G945" s="92">
        <v>1.2</v>
      </c>
      <c r="H945" s="92">
        <v>0</v>
      </c>
      <c r="I945" s="92">
        <v>0</v>
      </c>
      <c r="J945" s="92">
        <v>0</v>
      </c>
      <c r="K945" s="92">
        <v>0.2</v>
      </c>
      <c r="L945" s="92">
        <v>0</v>
      </c>
      <c r="M945" s="92">
        <v>0.2</v>
      </c>
      <c r="N945" s="92">
        <v>0</v>
      </c>
      <c r="O945" s="93">
        <v>0</v>
      </c>
      <c r="P945" s="8"/>
      <c r="Q945" s="97">
        <v>27.400000000000002</v>
      </c>
      <c r="R945" s="92">
        <v>0.8</v>
      </c>
      <c r="S945" s="92">
        <v>23.2</v>
      </c>
      <c r="T945" s="92">
        <v>0</v>
      </c>
      <c r="U945" s="92">
        <v>1.6</v>
      </c>
      <c r="V945" s="92">
        <v>0</v>
      </c>
      <c r="W945" s="92">
        <v>0</v>
      </c>
      <c r="X945" s="92">
        <v>0</v>
      </c>
      <c r="Y945" s="92">
        <v>0.2</v>
      </c>
      <c r="Z945" s="92">
        <v>1</v>
      </c>
      <c r="AA945" s="92">
        <v>0.6</v>
      </c>
      <c r="AB945" s="92">
        <v>0</v>
      </c>
      <c r="AC945" s="93">
        <v>0</v>
      </c>
      <c r="AD945" s="8"/>
      <c r="AE945" s="97">
        <v>63.399999999999991</v>
      </c>
      <c r="AF945" s="264">
        <v>1.6</v>
      </c>
      <c r="AG945" s="122">
        <v>56.8</v>
      </c>
      <c r="AH945" s="122">
        <v>0</v>
      </c>
      <c r="AI945" s="122">
        <v>2.8</v>
      </c>
      <c r="AJ945" s="122">
        <v>0</v>
      </c>
      <c r="AK945" s="122">
        <v>0</v>
      </c>
      <c r="AL945" s="122">
        <v>0</v>
      </c>
      <c r="AM945" s="122">
        <v>0.4</v>
      </c>
      <c r="AN945" s="122">
        <v>1</v>
      </c>
      <c r="AO945" s="122">
        <v>0.8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31.599999999999998</v>
      </c>
      <c r="D946" s="92">
        <v>1</v>
      </c>
      <c r="E946" s="92">
        <v>28.6</v>
      </c>
      <c r="F946" s="92">
        <v>0.2</v>
      </c>
      <c r="G946" s="92">
        <v>1.2</v>
      </c>
      <c r="H946" s="92">
        <v>0.4</v>
      </c>
      <c r="I946" s="92">
        <v>0</v>
      </c>
      <c r="J946" s="92">
        <v>0</v>
      </c>
      <c r="K946" s="92">
        <v>0</v>
      </c>
      <c r="L946" s="92">
        <v>0</v>
      </c>
      <c r="M946" s="92">
        <v>0.2</v>
      </c>
      <c r="N946" s="92">
        <v>0</v>
      </c>
      <c r="O946" s="93">
        <v>0</v>
      </c>
      <c r="P946" s="8"/>
      <c r="Q946" s="97">
        <v>26.4</v>
      </c>
      <c r="R946" s="92">
        <v>1</v>
      </c>
      <c r="S946" s="92">
        <v>22.4</v>
      </c>
      <c r="T946" s="92">
        <v>0</v>
      </c>
      <c r="U946" s="92">
        <v>1.4</v>
      </c>
      <c r="V946" s="92">
        <v>0</v>
      </c>
      <c r="W946" s="92">
        <v>0</v>
      </c>
      <c r="X946" s="92">
        <v>0</v>
      </c>
      <c r="Y946" s="92">
        <v>0.2</v>
      </c>
      <c r="Z946" s="92">
        <v>0.8</v>
      </c>
      <c r="AA946" s="92">
        <v>0.6</v>
      </c>
      <c r="AB946" s="92">
        <v>0</v>
      </c>
      <c r="AC946" s="93">
        <v>0</v>
      </c>
      <c r="AD946" s="8"/>
      <c r="AE946" s="97">
        <v>58</v>
      </c>
      <c r="AF946" s="264">
        <v>2</v>
      </c>
      <c r="AG946" s="122">
        <v>51</v>
      </c>
      <c r="AH946" s="122">
        <v>0.2</v>
      </c>
      <c r="AI946" s="122">
        <v>2.6</v>
      </c>
      <c r="AJ946" s="122">
        <v>0.4</v>
      </c>
      <c r="AK946" s="122">
        <v>0</v>
      </c>
      <c r="AL946" s="122">
        <v>0</v>
      </c>
      <c r="AM946" s="122">
        <v>0.2</v>
      </c>
      <c r="AN946" s="122">
        <v>0.8</v>
      </c>
      <c r="AO946" s="122">
        <v>0.8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28.399999999999995</v>
      </c>
      <c r="D947" s="92">
        <v>0.2</v>
      </c>
      <c r="E947" s="92">
        <v>26.2</v>
      </c>
      <c r="F947" s="92">
        <v>0</v>
      </c>
      <c r="G947" s="92">
        <v>1.4</v>
      </c>
      <c r="H947" s="92">
        <v>0</v>
      </c>
      <c r="I947" s="92">
        <v>0</v>
      </c>
      <c r="J947" s="92">
        <v>0</v>
      </c>
      <c r="K947" s="92">
        <v>0.2</v>
      </c>
      <c r="L947" s="92">
        <v>0.2</v>
      </c>
      <c r="M947" s="92">
        <v>0.2</v>
      </c>
      <c r="N947" s="92">
        <v>0</v>
      </c>
      <c r="O947" s="93">
        <v>0</v>
      </c>
      <c r="P947" s="8"/>
      <c r="Q947" s="97">
        <v>23.599999999999998</v>
      </c>
      <c r="R947" s="92">
        <v>0.8</v>
      </c>
      <c r="S947" s="92">
        <v>20</v>
      </c>
      <c r="T947" s="92">
        <v>0.2</v>
      </c>
      <c r="U947" s="92">
        <v>0.8</v>
      </c>
      <c r="V947" s="92">
        <v>0</v>
      </c>
      <c r="W947" s="92">
        <v>0.2</v>
      </c>
      <c r="X947" s="92">
        <v>0</v>
      </c>
      <c r="Y947" s="92">
        <v>0.2</v>
      </c>
      <c r="Z947" s="92">
        <v>0.8</v>
      </c>
      <c r="AA947" s="92">
        <v>0.4</v>
      </c>
      <c r="AB947" s="92">
        <v>0</v>
      </c>
      <c r="AC947" s="93">
        <v>0.2</v>
      </c>
      <c r="AD947" s="8"/>
      <c r="AE947" s="97">
        <v>52.000000000000014</v>
      </c>
      <c r="AF947" s="264">
        <v>1</v>
      </c>
      <c r="AG947" s="122">
        <v>46.2</v>
      </c>
      <c r="AH947" s="122">
        <v>0.2</v>
      </c>
      <c r="AI947" s="122">
        <v>2.2000000000000002</v>
      </c>
      <c r="AJ947" s="122">
        <v>0</v>
      </c>
      <c r="AK947" s="122">
        <v>0.2</v>
      </c>
      <c r="AL947" s="122">
        <v>0</v>
      </c>
      <c r="AM947" s="122">
        <v>0.4</v>
      </c>
      <c r="AN947" s="122">
        <v>1</v>
      </c>
      <c r="AO947" s="122">
        <v>0.6</v>
      </c>
      <c r="AP947" s="122">
        <v>0</v>
      </c>
      <c r="AQ947" s="323">
        <v>0.2</v>
      </c>
      <c r="AR947" s="11"/>
    </row>
    <row r="948" spans="1:44" x14ac:dyDescent="0.25">
      <c r="A948" s="240"/>
      <c r="B948" s="311">
        <v>0.88541700000000001</v>
      </c>
      <c r="C948" s="97">
        <v>23.999999999999996</v>
      </c>
      <c r="D948" s="92">
        <v>0.4</v>
      </c>
      <c r="E948" s="92">
        <v>22</v>
      </c>
      <c r="F948" s="92">
        <v>0.2</v>
      </c>
      <c r="G948" s="92">
        <v>1</v>
      </c>
      <c r="H948" s="92">
        <v>0.4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23</v>
      </c>
      <c r="R948" s="92">
        <v>0.6</v>
      </c>
      <c r="S948" s="92">
        <v>19.399999999999999</v>
      </c>
      <c r="T948" s="92">
        <v>0.2</v>
      </c>
      <c r="U948" s="92">
        <v>1</v>
      </c>
      <c r="V948" s="92">
        <v>0.2</v>
      </c>
      <c r="W948" s="92">
        <v>0</v>
      </c>
      <c r="X948" s="92">
        <v>0</v>
      </c>
      <c r="Y948" s="92">
        <v>0</v>
      </c>
      <c r="Z948" s="92">
        <v>0.6</v>
      </c>
      <c r="AA948" s="92">
        <v>1</v>
      </c>
      <c r="AB948" s="92">
        <v>0</v>
      </c>
      <c r="AC948" s="93">
        <v>0</v>
      </c>
      <c r="AD948" s="8"/>
      <c r="AE948" s="97">
        <v>47</v>
      </c>
      <c r="AF948" s="264">
        <v>1</v>
      </c>
      <c r="AG948" s="122">
        <v>41.4</v>
      </c>
      <c r="AH948" s="122">
        <v>0.4</v>
      </c>
      <c r="AI948" s="122">
        <v>2</v>
      </c>
      <c r="AJ948" s="122">
        <v>0.6</v>
      </c>
      <c r="AK948" s="122">
        <v>0</v>
      </c>
      <c r="AL948" s="122">
        <v>0</v>
      </c>
      <c r="AM948" s="122">
        <v>0</v>
      </c>
      <c r="AN948" s="122">
        <v>0.6</v>
      </c>
      <c r="AO948" s="122">
        <v>1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18.8</v>
      </c>
      <c r="D949" s="92">
        <v>0.4</v>
      </c>
      <c r="E949" s="92">
        <v>15.8</v>
      </c>
      <c r="F949" s="92">
        <v>0</v>
      </c>
      <c r="G949" s="92">
        <v>1.6</v>
      </c>
      <c r="H949" s="92">
        <v>0</v>
      </c>
      <c r="I949" s="92">
        <v>0.2</v>
      </c>
      <c r="J949" s="92">
        <v>0</v>
      </c>
      <c r="K949" s="92">
        <v>0.2</v>
      </c>
      <c r="L949" s="92">
        <v>0</v>
      </c>
      <c r="M949" s="92">
        <v>0.6</v>
      </c>
      <c r="N949" s="92">
        <v>0</v>
      </c>
      <c r="O949" s="93">
        <v>0</v>
      </c>
      <c r="P949" s="8"/>
      <c r="Q949" s="97">
        <v>22.2</v>
      </c>
      <c r="R949" s="92">
        <v>0.6</v>
      </c>
      <c r="S949" s="92">
        <v>19.399999999999999</v>
      </c>
      <c r="T949" s="92">
        <v>0.2</v>
      </c>
      <c r="U949" s="92">
        <v>0.8</v>
      </c>
      <c r="V949" s="92">
        <v>0</v>
      </c>
      <c r="W949" s="92">
        <v>0</v>
      </c>
      <c r="X949" s="92">
        <v>0</v>
      </c>
      <c r="Y949" s="92">
        <v>0</v>
      </c>
      <c r="Z949" s="92">
        <v>1</v>
      </c>
      <c r="AA949" s="92">
        <v>0.2</v>
      </c>
      <c r="AB949" s="92">
        <v>0</v>
      </c>
      <c r="AC949" s="93">
        <v>0</v>
      </c>
      <c r="AD949" s="8"/>
      <c r="AE949" s="97">
        <v>41.000000000000007</v>
      </c>
      <c r="AF949" s="264">
        <v>1</v>
      </c>
      <c r="AG949" s="122">
        <v>35.200000000000003</v>
      </c>
      <c r="AH949" s="122">
        <v>0.2</v>
      </c>
      <c r="AI949" s="122">
        <v>2.4</v>
      </c>
      <c r="AJ949" s="122">
        <v>0</v>
      </c>
      <c r="AK949" s="122">
        <v>0.2</v>
      </c>
      <c r="AL949" s="122">
        <v>0</v>
      </c>
      <c r="AM949" s="122">
        <v>0.2</v>
      </c>
      <c r="AN949" s="122">
        <v>1</v>
      </c>
      <c r="AO949" s="122">
        <v>0.8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22.6</v>
      </c>
      <c r="D950" s="92">
        <v>0.6</v>
      </c>
      <c r="E950" s="92">
        <v>20</v>
      </c>
      <c r="F950" s="92">
        <v>0</v>
      </c>
      <c r="G950" s="92">
        <v>0.8</v>
      </c>
      <c r="H950" s="92">
        <v>0.4</v>
      </c>
      <c r="I950" s="92">
        <v>0</v>
      </c>
      <c r="J950" s="92">
        <v>0</v>
      </c>
      <c r="K950" s="92">
        <v>0</v>
      </c>
      <c r="L950" s="92">
        <v>0.6</v>
      </c>
      <c r="M950" s="92">
        <v>0.2</v>
      </c>
      <c r="N950" s="92">
        <v>0</v>
      </c>
      <c r="O950" s="93">
        <v>0</v>
      </c>
      <c r="P950" s="8"/>
      <c r="Q950" s="97">
        <v>17.799999999999997</v>
      </c>
      <c r="R950" s="92">
        <v>0.8</v>
      </c>
      <c r="S950" s="92">
        <v>14.4</v>
      </c>
      <c r="T950" s="92">
        <v>0</v>
      </c>
      <c r="U950" s="92">
        <v>1.8</v>
      </c>
      <c r="V950" s="92">
        <v>0</v>
      </c>
      <c r="W950" s="92">
        <v>0</v>
      </c>
      <c r="X950" s="92">
        <v>0</v>
      </c>
      <c r="Y950" s="92">
        <v>0</v>
      </c>
      <c r="Z950" s="92">
        <v>0.2</v>
      </c>
      <c r="AA950" s="92">
        <v>0.4</v>
      </c>
      <c r="AB950" s="92">
        <v>0.2</v>
      </c>
      <c r="AC950" s="93">
        <v>0</v>
      </c>
      <c r="AD950" s="8"/>
      <c r="AE950" s="97">
        <v>40.4</v>
      </c>
      <c r="AF950" s="264">
        <v>1.4</v>
      </c>
      <c r="AG950" s="122">
        <v>34.4</v>
      </c>
      <c r="AH950" s="122">
        <v>0</v>
      </c>
      <c r="AI950" s="122">
        <v>2.6</v>
      </c>
      <c r="AJ950" s="122">
        <v>0.4</v>
      </c>
      <c r="AK950" s="122">
        <v>0</v>
      </c>
      <c r="AL950" s="122">
        <v>0</v>
      </c>
      <c r="AM950" s="122">
        <v>0</v>
      </c>
      <c r="AN950" s="122">
        <v>0.8</v>
      </c>
      <c r="AO950" s="122">
        <v>0.6</v>
      </c>
      <c r="AP950" s="122">
        <v>0.2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24.6</v>
      </c>
      <c r="D951" s="92">
        <v>0.4</v>
      </c>
      <c r="E951" s="92">
        <v>20.6</v>
      </c>
      <c r="F951" s="92">
        <v>0.4</v>
      </c>
      <c r="G951" s="92">
        <v>0.8</v>
      </c>
      <c r="H951" s="92">
        <v>0</v>
      </c>
      <c r="I951" s="92">
        <v>0.4</v>
      </c>
      <c r="J951" s="92">
        <v>0</v>
      </c>
      <c r="K951" s="92">
        <v>0.6</v>
      </c>
      <c r="L951" s="92">
        <v>0.8</v>
      </c>
      <c r="M951" s="92">
        <v>0.6</v>
      </c>
      <c r="N951" s="92">
        <v>0</v>
      </c>
      <c r="O951" s="93">
        <v>0</v>
      </c>
      <c r="P951" s="8"/>
      <c r="Q951" s="97">
        <v>15.2</v>
      </c>
      <c r="R951" s="92">
        <v>0.6</v>
      </c>
      <c r="S951" s="92">
        <v>13.2</v>
      </c>
      <c r="T951" s="92">
        <v>0</v>
      </c>
      <c r="U951" s="92">
        <v>1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0.4</v>
      </c>
      <c r="AB951" s="92">
        <v>0</v>
      </c>
      <c r="AC951" s="93">
        <v>0</v>
      </c>
      <c r="AD951" s="8"/>
      <c r="AE951" s="97">
        <v>39.79999999999999</v>
      </c>
      <c r="AF951" s="264">
        <v>1</v>
      </c>
      <c r="AG951" s="122">
        <v>33.799999999999997</v>
      </c>
      <c r="AH951" s="122">
        <v>0.4</v>
      </c>
      <c r="AI951" s="122">
        <v>1.8</v>
      </c>
      <c r="AJ951" s="122">
        <v>0</v>
      </c>
      <c r="AK951" s="122">
        <v>0.4</v>
      </c>
      <c r="AL951" s="122">
        <v>0</v>
      </c>
      <c r="AM951" s="122">
        <v>0.6</v>
      </c>
      <c r="AN951" s="122">
        <v>0.8</v>
      </c>
      <c r="AO951" s="122">
        <v>1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19.2</v>
      </c>
      <c r="D952" s="92">
        <v>0.8</v>
      </c>
      <c r="E952" s="92">
        <v>16.399999999999999</v>
      </c>
      <c r="F952" s="92">
        <v>0</v>
      </c>
      <c r="G952" s="92">
        <v>1.8</v>
      </c>
      <c r="H952" s="92">
        <v>0</v>
      </c>
      <c r="I952" s="92">
        <v>0</v>
      </c>
      <c r="J952" s="92">
        <v>0</v>
      </c>
      <c r="K952" s="92">
        <v>0.2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18.599999999999998</v>
      </c>
      <c r="R952" s="92">
        <v>0.2</v>
      </c>
      <c r="S952" s="92">
        <v>16.399999999999999</v>
      </c>
      <c r="T952" s="92">
        <v>0</v>
      </c>
      <c r="U952" s="92">
        <v>1</v>
      </c>
      <c r="V952" s="92">
        <v>0</v>
      </c>
      <c r="W952" s="92">
        <v>0</v>
      </c>
      <c r="X952" s="92">
        <v>0</v>
      </c>
      <c r="Y952" s="92">
        <v>0</v>
      </c>
      <c r="Z952" s="92">
        <v>0.6</v>
      </c>
      <c r="AA952" s="92">
        <v>0.4</v>
      </c>
      <c r="AB952" s="92">
        <v>0</v>
      </c>
      <c r="AC952" s="93">
        <v>0</v>
      </c>
      <c r="AD952" s="8"/>
      <c r="AE952" s="97">
        <v>37.799999999999997</v>
      </c>
      <c r="AF952" s="264">
        <v>1</v>
      </c>
      <c r="AG952" s="122">
        <v>32.799999999999997</v>
      </c>
      <c r="AH952" s="122">
        <v>0</v>
      </c>
      <c r="AI952" s="122">
        <v>2.8</v>
      </c>
      <c r="AJ952" s="122">
        <v>0</v>
      </c>
      <c r="AK952" s="122">
        <v>0</v>
      </c>
      <c r="AL952" s="122">
        <v>0</v>
      </c>
      <c r="AM952" s="122">
        <v>0.2</v>
      </c>
      <c r="AN952" s="122">
        <v>0.6</v>
      </c>
      <c r="AO952" s="122">
        <v>0.4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13.599999999999998</v>
      </c>
      <c r="D953" s="92">
        <v>0.2</v>
      </c>
      <c r="E953" s="92">
        <v>11.8</v>
      </c>
      <c r="F953" s="92">
        <v>0</v>
      </c>
      <c r="G953" s="92">
        <v>0.6</v>
      </c>
      <c r="H953" s="92">
        <v>0</v>
      </c>
      <c r="I953" s="92">
        <v>0.2</v>
      </c>
      <c r="J953" s="92">
        <v>0</v>
      </c>
      <c r="K953" s="92">
        <v>0</v>
      </c>
      <c r="L953" s="92">
        <v>0.2</v>
      </c>
      <c r="M953" s="92">
        <v>0.6</v>
      </c>
      <c r="N953" s="92">
        <v>0</v>
      </c>
      <c r="O953" s="93">
        <v>0</v>
      </c>
      <c r="P953" s="8"/>
      <c r="Q953" s="97">
        <v>10.6</v>
      </c>
      <c r="R953" s="92">
        <v>1</v>
      </c>
      <c r="S953" s="92">
        <v>8</v>
      </c>
      <c r="T953" s="92">
        <v>0</v>
      </c>
      <c r="U953" s="92">
        <v>0.4</v>
      </c>
      <c r="V953" s="92">
        <v>0.2</v>
      </c>
      <c r="W953" s="92">
        <v>0</v>
      </c>
      <c r="X953" s="92">
        <v>0</v>
      </c>
      <c r="Y953" s="92">
        <v>0</v>
      </c>
      <c r="Z953" s="92">
        <v>0.2</v>
      </c>
      <c r="AA953" s="92">
        <v>0.8</v>
      </c>
      <c r="AB953" s="92">
        <v>0</v>
      </c>
      <c r="AC953" s="93">
        <v>0</v>
      </c>
      <c r="AD953" s="8"/>
      <c r="AE953" s="97">
        <v>24.199999999999996</v>
      </c>
      <c r="AF953" s="264">
        <v>1.2</v>
      </c>
      <c r="AG953" s="122">
        <v>19.8</v>
      </c>
      <c r="AH953" s="122">
        <v>0</v>
      </c>
      <c r="AI953" s="122">
        <v>1</v>
      </c>
      <c r="AJ953" s="122">
        <v>0.2</v>
      </c>
      <c r="AK953" s="122">
        <v>0.2</v>
      </c>
      <c r="AL953" s="122">
        <v>0</v>
      </c>
      <c r="AM953" s="122">
        <v>0</v>
      </c>
      <c r="AN953" s="122">
        <v>0.4</v>
      </c>
      <c r="AO953" s="122">
        <v>1.4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10</v>
      </c>
      <c r="D954" s="92">
        <v>0.2</v>
      </c>
      <c r="E954" s="92">
        <v>7.4</v>
      </c>
      <c r="F954" s="92">
        <v>0</v>
      </c>
      <c r="G954" s="92">
        <v>0.4</v>
      </c>
      <c r="H954" s="92">
        <v>0.2</v>
      </c>
      <c r="I954" s="92">
        <v>0</v>
      </c>
      <c r="J954" s="92">
        <v>0</v>
      </c>
      <c r="K954" s="92">
        <v>0.4</v>
      </c>
      <c r="L954" s="92">
        <v>0.8</v>
      </c>
      <c r="M954" s="92">
        <v>0.6</v>
      </c>
      <c r="N954" s="92">
        <v>0</v>
      </c>
      <c r="O954" s="93">
        <v>0</v>
      </c>
      <c r="P954" s="8"/>
      <c r="Q954" s="97">
        <v>12.399999999999999</v>
      </c>
      <c r="R954" s="92">
        <v>0.4</v>
      </c>
      <c r="S954" s="92">
        <v>8.6</v>
      </c>
      <c r="T954" s="92">
        <v>0</v>
      </c>
      <c r="U954" s="92">
        <v>2.2000000000000002</v>
      </c>
      <c r="V954" s="92">
        <v>0</v>
      </c>
      <c r="W954" s="92">
        <v>0</v>
      </c>
      <c r="X954" s="92">
        <v>0</v>
      </c>
      <c r="Y954" s="92">
        <v>0</v>
      </c>
      <c r="Z954" s="92">
        <v>0.6</v>
      </c>
      <c r="AA954" s="92">
        <v>0.6</v>
      </c>
      <c r="AB954" s="92">
        <v>0</v>
      </c>
      <c r="AC954" s="93">
        <v>0</v>
      </c>
      <c r="AD954" s="8"/>
      <c r="AE954" s="97">
        <v>22.4</v>
      </c>
      <c r="AF954" s="264">
        <v>0.6</v>
      </c>
      <c r="AG954" s="122">
        <v>16</v>
      </c>
      <c r="AH954" s="122">
        <v>0</v>
      </c>
      <c r="AI954" s="122">
        <v>2.6</v>
      </c>
      <c r="AJ954" s="122">
        <v>0.2</v>
      </c>
      <c r="AK954" s="122">
        <v>0</v>
      </c>
      <c r="AL954" s="122">
        <v>0</v>
      </c>
      <c r="AM954" s="122">
        <v>0.4</v>
      </c>
      <c r="AN954" s="122">
        <v>1.4</v>
      </c>
      <c r="AO954" s="122">
        <v>1.2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17.999999999999996</v>
      </c>
      <c r="D955" s="92">
        <v>0.4</v>
      </c>
      <c r="E955" s="92">
        <v>16</v>
      </c>
      <c r="F955" s="92">
        <v>0</v>
      </c>
      <c r="G955" s="92">
        <v>0.8</v>
      </c>
      <c r="H955" s="92">
        <v>0</v>
      </c>
      <c r="I955" s="92">
        <v>0.2</v>
      </c>
      <c r="J955" s="92">
        <v>0</v>
      </c>
      <c r="K955" s="92">
        <v>0</v>
      </c>
      <c r="L955" s="92">
        <v>0.4</v>
      </c>
      <c r="M955" s="92">
        <v>0.2</v>
      </c>
      <c r="N955" s="92">
        <v>0</v>
      </c>
      <c r="O955" s="93">
        <v>0</v>
      </c>
      <c r="P955" s="8"/>
      <c r="Q955" s="97">
        <v>9.7999999999999972</v>
      </c>
      <c r="R955" s="92">
        <v>0.2</v>
      </c>
      <c r="S955" s="92">
        <v>8.4</v>
      </c>
      <c r="T955" s="92">
        <v>0</v>
      </c>
      <c r="U955" s="92">
        <v>0.6</v>
      </c>
      <c r="V955" s="92">
        <v>0.2</v>
      </c>
      <c r="W955" s="92">
        <v>0</v>
      </c>
      <c r="X955" s="92">
        <v>0</v>
      </c>
      <c r="Y955" s="92">
        <v>0.2</v>
      </c>
      <c r="Z955" s="92">
        <v>0.2</v>
      </c>
      <c r="AA955" s="92">
        <v>0</v>
      </c>
      <c r="AB955" s="92">
        <v>0</v>
      </c>
      <c r="AC955" s="93">
        <v>0</v>
      </c>
      <c r="AD955" s="8"/>
      <c r="AE955" s="97">
        <v>27.799999999999997</v>
      </c>
      <c r="AF955" s="264">
        <v>0.6</v>
      </c>
      <c r="AG955" s="122">
        <v>24.4</v>
      </c>
      <c r="AH955" s="122">
        <v>0</v>
      </c>
      <c r="AI955" s="122">
        <v>1.4</v>
      </c>
      <c r="AJ955" s="122">
        <v>0.2</v>
      </c>
      <c r="AK955" s="122">
        <v>0.2</v>
      </c>
      <c r="AL955" s="122">
        <v>0</v>
      </c>
      <c r="AM955" s="122">
        <v>0.2</v>
      </c>
      <c r="AN955" s="122">
        <v>0.6</v>
      </c>
      <c r="AO955" s="122">
        <v>0.2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12</v>
      </c>
      <c r="D956" s="92">
        <v>0</v>
      </c>
      <c r="E956" s="92">
        <v>9.4</v>
      </c>
      <c r="F956" s="92">
        <v>0</v>
      </c>
      <c r="G956" s="92">
        <v>1.2</v>
      </c>
      <c r="H956" s="92">
        <v>0.4</v>
      </c>
      <c r="I956" s="92">
        <v>0.2</v>
      </c>
      <c r="J956" s="92">
        <v>0</v>
      </c>
      <c r="K956" s="92">
        <v>0</v>
      </c>
      <c r="L956" s="92">
        <v>0</v>
      </c>
      <c r="M956" s="92">
        <v>0.8</v>
      </c>
      <c r="N956" s="92">
        <v>0</v>
      </c>
      <c r="O956" s="93">
        <v>0</v>
      </c>
      <c r="P956" s="8"/>
      <c r="Q956" s="97">
        <v>9.4</v>
      </c>
      <c r="R956" s="92">
        <v>0.4</v>
      </c>
      <c r="S956" s="92">
        <v>7.2</v>
      </c>
      <c r="T956" s="92">
        <v>0.2</v>
      </c>
      <c r="U956" s="92">
        <v>0.4</v>
      </c>
      <c r="V956" s="92">
        <v>0</v>
      </c>
      <c r="W956" s="92">
        <v>0.2</v>
      </c>
      <c r="X956" s="92">
        <v>0</v>
      </c>
      <c r="Y956" s="92">
        <v>0.4</v>
      </c>
      <c r="Z956" s="92">
        <v>0.6</v>
      </c>
      <c r="AA956" s="92">
        <v>0</v>
      </c>
      <c r="AB956" s="92">
        <v>0</v>
      </c>
      <c r="AC956" s="93">
        <v>0</v>
      </c>
      <c r="AD956" s="8"/>
      <c r="AE956" s="97">
        <v>21.4</v>
      </c>
      <c r="AF956" s="264">
        <v>0.4</v>
      </c>
      <c r="AG956" s="122">
        <v>16.600000000000001</v>
      </c>
      <c r="AH956" s="122">
        <v>0.2</v>
      </c>
      <c r="AI956" s="122">
        <v>1.6</v>
      </c>
      <c r="AJ956" s="122">
        <v>0.4</v>
      </c>
      <c r="AK956" s="122">
        <v>0.4</v>
      </c>
      <c r="AL956" s="122">
        <v>0</v>
      </c>
      <c r="AM956" s="122">
        <v>0.4</v>
      </c>
      <c r="AN956" s="122">
        <v>0.6</v>
      </c>
      <c r="AO956" s="122">
        <v>0.8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10.999999999999998</v>
      </c>
      <c r="D957" s="92">
        <v>0.2</v>
      </c>
      <c r="E957" s="92">
        <v>9.1999999999999993</v>
      </c>
      <c r="F957" s="92">
        <v>0</v>
      </c>
      <c r="G957" s="92">
        <v>0.6</v>
      </c>
      <c r="H957" s="92">
        <v>0</v>
      </c>
      <c r="I957" s="92">
        <v>0.2</v>
      </c>
      <c r="J957" s="92">
        <v>0</v>
      </c>
      <c r="K957" s="92">
        <v>0</v>
      </c>
      <c r="L957" s="92">
        <v>0.4</v>
      </c>
      <c r="M957" s="92">
        <v>0.4</v>
      </c>
      <c r="N957" s="92">
        <v>0</v>
      </c>
      <c r="O957" s="93">
        <v>0</v>
      </c>
      <c r="P957" s="8"/>
      <c r="Q957" s="97">
        <v>6.4</v>
      </c>
      <c r="R957" s="92">
        <v>0</v>
      </c>
      <c r="S957" s="92">
        <v>5.8</v>
      </c>
      <c r="T957" s="92">
        <v>0</v>
      </c>
      <c r="U957" s="92">
        <v>0.2</v>
      </c>
      <c r="V957" s="92">
        <v>0</v>
      </c>
      <c r="W957" s="92">
        <v>0.2</v>
      </c>
      <c r="X957" s="92">
        <v>0</v>
      </c>
      <c r="Y957" s="92">
        <v>0</v>
      </c>
      <c r="Z957" s="92">
        <v>0.2</v>
      </c>
      <c r="AA957" s="92">
        <v>0</v>
      </c>
      <c r="AB957" s="92">
        <v>0</v>
      </c>
      <c r="AC957" s="93">
        <v>0</v>
      </c>
      <c r="AD957" s="8"/>
      <c r="AE957" s="97">
        <v>17.399999999999999</v>
      </c>
      <c r="AF957" s="264">
        <v>0.2</v>
      </c>
      <c r="AG957" s="122">
        <v>15</v>
      </c>
      <c r="AH957" s="122">
        <v>0</v>
      </c>
      <c r="AI957" s="122">
        <v>0.8</v>
      </c>
      <c r="AJ957" s="122">
        <v>0</v>
      </c>
      <c r="AK957" s="122">
        <v>0.4</v>
      </c>
      <c r="AL957" s="122">
        <v>0</v>
      </c>
      <c r="AM957" s="122">
        <v>0</v>
      </c>
      <c r="AN957" s="122">
        <v>0.6</v>
      </c>
      <c r="AO957" s="122">
        <v>0.4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9.8000000000000007</v>
      </c>
      <c r="D958" s="94">
        <v>0.4</v>
      </c>
      <c r="E958" s="94">
        <v>7.8</v>
      </c>
      <c r="F958" s="94">
        <v>0</v>
      </c>
      <c r="G958" s="94">
        <v>0.8</v>
      </c>
      <c r="H958" s="94">
        <v>0</v>
      </c>
      <c r="I958" s="94">
        <v>0</v>
      </c>
      <c r="J958" s="94">
        <v>0</v>
      </c>
      <c r="K958" s="94">
        <v>0</v>
      </c>
      <c r="L958" s="94">
        <v>0.4</v>
      </c>
      <c r="M958" s="94">
        <v>0.4</v>
      </c>
      <c r="N958" s="94">
        <v>0</v>
      </c>
      <c r="O958" s="95">
        <v>0</v>
      </c>
      <c r="P958" s="8"/>
      <c r="Q958" s="98">
        <v>4</v>
      </c>
      <c r="R958" s="94">
        <v>0</v>
      </c>
      <c r="S958" s="94">
        <v>3</v>
      </c>
      <c r="T958" s="94">
        <v>0</v>
      </c>
      <c r="U958" s="94">
        <v>0.4</v>
      </c>
      <c r="V958" s="94">
        <v>0</v>
      </c>
      <c r="W958" s="94">
        <v>0</v>
      </c>
      <c r="X958" s="94">
        <v>0</v>
      </c>
      <c r="Y958" s="94">
        <v>0.2</v>
      </c>
      <c r="Z958" s="94">
        <v>0.4</v>
      </c>
      <c r="AA958" s="94">
        <v>0</v>
      </c>
      <c r="AB958" s="94">
        <v>0</v>
      </c>
      <c r="AC958" s="95">
        <v>0</v>
      </c>
      <c r="AD958" s="8"/>
      <c r="AE958" s="98">
        <v>13.8</v>
      </c>
      <c r="AF958" s="324">
        <v>0.4</v>
      </c>
      <c r="AG958" s="325">
        <v>10.8</v>
      </c>
      <c r="AH958" s="325">
        <v>0</v>
      </c>
      <c r="AI958" s="325">
        <v>1.2</v>
      </c>
      <c r="AJ958" s="325">
        <v>0</v>
      </c>
      <c r="AK958" s="325">
        <v>0</v>
      </c>
      <c r="AL958" s="325">
        <v>0</v>
      </c>
      <c r="AM958" s="325">
        <v>0.2</v>
      </c>
      <c r="AN958" s="325">
        <v>0.8</v>
      </c>
      <c r="AO958" s="325">
        <v>0.4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4495.8</v>
      </c>
      <c r="D959" s="424">
        <v>102.99999999999999</v>
      </c>
      <c r="E959" s="424">
        <v>3827.8000000000006</v>
      </c>
      <c r="F959" s="424">
        <v>21.8</v>
      </c>
      <c r="G959" s="424">
        <v>349.79999999999984</v>
      </c>
      <c r="H959" s="424">
        <v>44.000000000000021</v>
      </c>
      <c r="I959" s="424">
        <v>24.999999999999989</v>
      </c>
      <c r="J959" s="424">
        <v>3.0000000000000004</v>
      </c>
      <c r="K959" s="424">
        <v>16.399999999999995</v>
      </c>
      <c r="L959" s="424">
        <v>49.399999999999977</v>
      </c>
      <c r="M959" s="424">
        <v>52.800000000000011</v>
      </c>
      <c r="N959" s="424">
        <v>2.1999999999999997</v>
      </c>
      <c r="O959" s="425">
        <v>0.60000000000000009</v>
      </c>
      <c r="P959" s="185"/>
      <c r="Q959" s="426">
        <v>2998.0000000000014</v>
      </c>
      <c r="R959" s="424">
        <v>152.20000000000005</v>
      </c>
      <c r="S959" s="424">
        <v>2394.7999999999997</v>
      </c>
      <c r="T959" s="424">
        <v>15.399999999999999</v>
      </c>
      <c r="U959" s="424">
        <v>271</v>
      </c>
      <c r="V959" s="424">
        <v>41.199999999999996</v>
      </c>
      <c r="W959" s="424">
        <v>25.799999999999994</v>
      </c>
      <c r="X959" s="424">
        <v>3.0000000000000004</v>
      </c>
      <c r="Y959" s="424">
        <v>14.599999999999996</v>
      </c>
      <c r="Z959" s="424">
        <v>39.000000000000007</v>
      </c>
      <c r="AA959" s="424">
        <v>38.000000000000014</v>
      </c>
      <c r="AB959" s="424">
        <v>1.7999999999999998</v>
      </c>
      <c r="AC959" s="425">
        <v>1.2</v>
      </c>
      <c r="AD959" s="185"/>
      <c r="AE959" s="426">
        <v>7493.8000000000011</v>
      </c>
      <c r="AF959" s="424">
        <v>255.20000000000007</v>
      </c>
      <c r="AG959" s="424">
        <v>6222.6000000000013</v>
      </c>
      <c r="AH959" s="424">
        <v>37.200000000000003</v>
      </c>
      <c r="AI959" s="424">
        <v>620.80000000000007</v>
      </c>
      <c r="AJ959" s="424">
        <v>85.200000000000045</v>
      </c>
      <c r="AK959" s="424">
        <v>50.800000000000011</v>
      </c>
      <c r="AL959" s="424">
        <v>6.0000000000000018</v>
      </c>
      <c r="AM959" s="424">
        <v>30.999999999999996</v>
      </c>
      <c r="AN959" s="424">
        <v>88.4</v>
      </c>
      <c r="AO959" s="424">
        <v>90.79999999999994</v>
      </c>
      <c r="AP959" s="424">
        <v>4.0000000000000009</v>
      </c>
      <c r="AQ959" s="425">
        <v>1.7999999999999998</v>
      </c>
      <c r="AR959" s="11"/>
    </row>
    <row r="960" spans="1:44" x14ac:dyDescent="0.25">
      <c r="A960" s="240"/>
      <c r="B960" s="427" t="s">
        <v>36</v>
      </c>
      <c r="C960" s="428">
        <v>5100.1999999999989</v>
      </c>
      <c r="D960" s="429">
        <v>114.39999999999998</v>
      </c>
      <c r="E960" s="429">
        <v>4350.8</v>
      </c>
      <c r="F960" s="429">
        <v>23.999999999999996</v>
      </c>
      <c r="G960" s="429">
        <v>390.79999999999973</v>
      </c>
      <c r="H960" s="429">
        <v>51.600000000000016</v>
      </c>
      <c r="I960" s="429">
        <v>28.999999999999986</v>
      </c>
      <c r="J960" s="429">
        <v>3.0000000000000004</v>
      </c>
      <c r="K960" s="429">
        <v>18.399999999999991</v>
      </c>
      <c r="L960" s="429">
        <v>53.199999999999989</v>
      </c>
      <c r="M960" s="429">
        <v>62.200000000000038</v>
      </c>
      <c r="N960" s="429">
        <v>2.1999999999999997</v>
      </c>
      <c r="O960" s="430">
        <v>0.60000000000000009</v>
      </c>
      <c r="P960" s="185"/>
      <c r="Q960" s="431">
        <v>3519.8000000000015</v>
      </c>
      <c r="R960" s="429">
        <v>171.80000000000004</v>
      </c>
      <c r="S960" s="429">
        <v>2826.6</v>
      </c>
      <c r="T960" s="429">
        <v>17.199999999999992</v>
      </c>
      <c r="U960" s="429">
        <v>304</v>
      </c>
      <c r="V960" s="429">
        <v>44</v>
      </c>
      <c r="W960" s="429">
        <v>27.599999999999987</v>
      </c>
      <c r="X960" s="429">
        <v>3.2000000000000006</v>
      </c>
      <c r="Y960" s="429">
        <v>16.999999999999993</v>
      </c>
      <c r="Z960" s="429">
        <v>52.400000000000013</v>
      </c>
      <c r="AA960" s="429">
        <v>52.200000000000017</v>
      </c>
      <c r="AB960" s="429">
        <v>2.4</v>
      </c>
      <c r="AC960" s="430">
        <v>1.4</v>
      </c>
      <c r="AD960" s="185"/>
      <c r="AE960" s="431">
        <v>8620</v>
      </c>
      <c r="AF960" s="429">
        <v>286.20000000000005</v>
      </c>
      <c r="AG960" s="429">
        <v>7177.4000000000005</v>
      </c>
      <c r="AH960" s="429">
        <v>41.2</v>
      </c>
      <c r="AI960" s="429">
        <v>694.80000000000007</v>
      </c>
      <c r="AJ960" s="429">
        <v>95.600000000000037</v>
      </c>
      <c r="AK960" s="429">
        <v>56.600000000000023</v>
      </c>
      <c r="AL960" s="429">
        <v>6.200000000000002</v>
      </c>
      <c r="AM960" s="429">
        <v>35.4</v>
      </c>
      <c r="AN960" s="429">
        <v>105.59999999999998</v>
      </c>
      <c r="AO960" s="429">
        <v>114.39999999999993</v>
      </c>
      <c r="AP960" s="429">
        <v>4.6000000000000005</v>
      </c>
      <c r="AQ960" s="430">
        <v>1.9999999999999998</v>
      </c>
      <c r="AR960" s="11"/>
    </row>
    <row r="961" spans="1:44" x14ac:dyDescent="0.25">
      <c r="A961" s="240"/>
      <c r="B961" s="432" t="s">
        <v>37</v>
      </c>
      <c r="C961" s="433">
        <v>5218.3999999999996</v>
      </c>
      <c r="D961" s="434">
        <v>117</v>
      </c>
      <c r="E961" s="434">
        <v>4449.3999999999996</v>
      </c>
      <c r="F961" s="434">
        <v>24.399999999999995</v>
      </c>
      <c r="G961" s="434">
        <v>397.79999999999978</v>
      </c>
      <c r="H961" s="434">
        <v>52.200000000000017</v>
      </c>
      <c r="I961" s="434">
        <v>30.199999999999982</v>
      </c>
      <c r="J961" s="434">
        <v>3.0000000000000004</v>
      </c>
      <c r="K961" s="434">
        <v>19.599999999999991</v>
      </c>
      <c r="L961" s="434">
        <v>56.199999999999982</v>
      </c>
      <c r="M961" s="434">
        <v>65.800000000000054</v>
      </c>
      <c r="N961" s="434">
        <v>2.1999999999999997</v>
      </c>
      <c r="O961" s="435">
        <v>0.60000000000000009</v>
      </c>
      <c r="P961" s="185"/>
      <c r="Q961" s="436">
        <v>3606.2000000000016</v>
      </c>
      <c r="R961" s="434">
        <v>174.60000000000002</v>
      </c>
      <c r="S961" s="434">
        <v>2897.2</v>
      </c>
      <c r="T961" s="434">
        <v>17.399999999999991</v>
      </c>
      <c r="U961" s="434">
        <v>310.19999999999993</v>
      </c>
      <c r="V961" s="434">
        <v>44.400000000000006</v>
      </c>
      <c r="W961" s="434">
        <v>27.999999999999986</v>
      </c>
      <c r="X961" s="434">
        <v>3.2000000000000006</v>
      </c>
      <c r="Y961" s="434">
        <v>17.79999999999999</v>
      </c>
      <c r="Z961" s="434">
        <v>55.200000000000024</v>
      </c>
      <c r="AA961" s="434">
        <v>54.400000000000013</v>
      </c>
      <c r="AB961" s="434">
        <v>2.4</v>
      </c>
      <c r="AC961" s="435">
        <v>1.4</v>
      </c>
      <c r="AD961" s="185"/>
      <c r="AE961" s="436">
        <v>8824.5999999999967</v>
      </c>
      <c r="AF961" s="434">
        <v>291.60000000000002</v>
      </c>
      <c r="AG961" s="434">
        <v>7346.6000000000013</v>
      </c>
      <c r="AH961" s="434">
        <v>41.800000000000004</v>
      </c>
      <c r="AI961" s="434">
        <v>708</v>
      </c>
      <c r="AJ961" s="434">
        <v>96.600000000000051</v>
      </c>
      <c r="AK961" s="434">
        <v>58.200000000000024</v>
      </c>
      <c r="AL961" s="434">
        <v>6.200000000000002</v>
      </c>
      <c r="AM961" s="434">
        <v>37.400000000000006</v>
      </c>
      <c r="AN961" s="434">
        <v>111.39999999999996</v>
      </c>
      <c r="AO961" s="434">
        <v>120.19999999999996</v>
      </c>
      <c r="AP961" s="434">
        <v>4.6000000000000005</v>
      </c>
      <c r="AQ961" s="435">
        <v>1.9999999999999998</v>
      </c>
      <c r="AR961" s="11"/>
    </row>
    <row r="962" spans="1:44" x14ac:dyDescent="0.25">
      <c r="A962" s="240"/>
      <c r="B962" s="437" t="s">
        <v>38</v>
      </c>
      <c r="C962" s="438">
        <v>5402.7999999999993</v>
      </c>
      <c r="D962" s="439">
        <v>119.6</v>
      </c>
      <c r="E962" s="439">
        <v>4567.3999999999996</v>
      </c>
      <c r="F962" s="439">
        <v>24.599999999999994</v>
      </c>
      <c r="G962" s="439">
        <v>422.39999999999986</v>
      </c>
      <c r="H962" s="439">
        <v>58.6</v>
      </c>
      <c r="I962" s="439">
        <v>33</v>
      </c>
      <c r="J962" s="439">
        <v>3.2000000000000006</v>
      </c>
      <c r="K962" s="439">
        <v>23.599999999999984</v>
      </c>
      <c r="L962" s="439">
        <v>67.399999999999991</v>
      </c>
      <c r="M962" s="439">
        <v>80.199999999999974</v>
      </c>
      <c r="N962" s="439">
        <v>2.1999999999999997</v>
      </c>
      <c r="O962" s="440">
        <v>0.60000000000000009</v>
      </c>
      <c r="P962" s="185"/>
      <c r="Q962" s="441">
        <v>3759.0000000000018</v>
      </c>
      <c r="R962" s="439">
        <v>178.40000000000003</v>
      </c>
      <c r="S962" s="439">
        <v>2993.2000000000003</v>
      </c>
      <c r="T962" s="439">
        <v>17.399999999999991</v>
      </c>
      <c r="U962" s="439">
        <v>326.99999999999989</v>
      </c>
      <c r="V962" s="439">
        <v>47.400000000000006</v>
      </c>
      <c r="W962" s="439">
        <v>29.799999999999983</v>
      </c>
      <c r="X962" s="439">
        <v>3.2000000000000006</v>
      </c>
      <c r="Y962" s="439">
        <v>20.399999999999991</v>
      </c>
      <c r="Z962" s="439">
        <v>68.200000000000017</v>
      </c>
      <c r="AA962" s="439">
        <v>70</v>
      </c>
      <c r="AB962" s="439">
        <v>2.6000000000000005</v>
      </c>
      <c r="AC962" s="440">
        <v>1.4</v>
      </c>
      <c r="AD962" s="185"/>
      <c r="AE962" s="441">
        <v>9161.7999999999956</v>
      </c>
      <c r="AF962" s="439">
        <v>298.00000000000011</v>
      </c>
      <c r="AG962" s="439">
        <v>7560.6000000000013</v>
      </c>
      <c r="AH962" s="439">
        <v>42.000000000000007</v>
      </c>
      <c r="AI962" s="439">
        <v>749.4</v>
      </c>
      <c r="AJ962" s="439">
        <v>106.00000000000006</v>
      </c>
      <c r="AK962" s="439">
        <v>62.800000000000033</v>
      </c>
      <c r="AL962" s="439">
        <v>6.400000000000003</v>
      </c>
      <c r="AM962" s="439">
        <v>44.000000000000014</v>
      </c>
      <c r="AN962" s="439">
        <v>135.6</v>
      </c>
      <c r="AO962" s="439">
        <v>150.19999999999999</v>
      </c>
      <c r="AP962" s="439">
        <v>4.8000000000000007</v>
      </c>
      <c r="AQ962" s="440">
        <v>1.9999999999999998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9.1428571428571423</v>
      </c>
      <c r="D965" s="321">
        <v>0.14285714285714285</v>
      </c>
      <c r="E965" s="89">
        <v>6.7142857142857144</v>
      </c>
      <c r="F965" s="89">
        <v>0</v>
      </c>
      <c r="G965" s="89">
        <v>1</v>
      </c>
      <c r="H965" s="89">
        <v>0.14285714285714285</v>
      </c>
      <c r="I965" s="89">
        <v>0</v>
      </c>
      <c r="J965" s="89">
        <v>0</v>
      </c>
      <c r="K965" s="89">
        <v>0</v>
      </c>
      <c r="L965" s="89">
        <v>0.7142857142857143</v>
      </c>
      <c r="M965" s="89">
        <v>0.42857142857142855</v>
      </c>
      <c r="N965" s="89">
        <v>0</v>
      </c>
      <c r="O965" s="322">
        <v>0</v>
      </c>
      <c r="P965" s="8"/>
      <c r="Q965" s="96">
        <v>6.7142857142857153</v>
      </c>
      <c r="R965" s="321">
        <v>0.14285714285714285</v>
      </c>
      <c r="S965" s="89">
        <v>5.7142857142857144</v>
      </c>
      <c r="T965" s="89">
        <v>0</v>
      </c>
      <c r="U965" s="89">
        <v>0.2857142857142857</v>
      </c>
      <c r="V965" s="89">
        <v>0</v>
      </c>
      <c r="W965" s="89">
        <v>0.14285714285714285</v>
      </c>
      <c r="X965" s="89">
        <v>0</v>
      </c>
      <c r="Y965" s="89">
        <v>0</v>
      </c>
      <c r="Z965" s="89">
        <v>0.42857142857142855</v>
      </c>
      <c r="AA965" s="89">
        <v>0</v>
      </c>
      <c r="AB965" s="89">
        <v>0</v>
      </c>
      <c r="AC965" s="322">
        <v>0</v>
      </c>
      <c r="AD965" s="8"/>
      <c r="AE965" s="96">
        <v>15.857142857142858</v>
      </c>
      <c r="AF965" s="321">
        <v>0.2857142857142857</v>
      </c>
      <c r="AG965" s="89">
        <v>12.428571428571429</v>
      </c>
      <c r="AH965" s="89">
        <v>0</v>
      </c>
      <c r="AI965" s="89">
        <v>1.2857142857142858</v>
      </c>
      <c r="AJ965" s="89">
        <v>0.14285714285714285</v>
      </c>
      <c r="AK965" s="89">
        <v>0.14285714285714285</v>
      </c>
      <c r="AL965" s="89">
        <v>0</v>
      </c>
      <c r="AM965" s="89">
        <v>0</v>
      </c>
      <c r="AN965" s="89">
        <v>1.1428571428571428</v>
      </c>
      <c r="AO965" s="89">
        <v>0.42857142857142855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8.4285714285714288</v>
      </c>
      <c r="D966" s="264">
        <v>0.2857142857142857</v>
      </c>
      <c r="E966" s="122">
        <v>5.1428571428571432</v>
      </c>
      <c r="F966" s="122">
        <v>0</v>
      </c>
      <c r="G966" s="122">
        <v>0.5714285714285714</v>
      </c>
      <c r="H966" s="122">
        <v>0</v>
      </c>
      <c r="I966" s="122">
        <v>0.2857142857142857</v>
      </c>
      <c r="J966" s="122">
        <v>0</v>
      </c>
      <c r="K966" s="122">
        <v>0</v>
      </c>
      <c r="L966" s="122">
        <v>0.8571428571428571</v>
      </c>
      <c r="M966" s="122">
        <v>1.2857142857142858</v>
      </c>
      <c r="N966" s="122">
        <v>0</v>
      </c>
      <c r="O966" s="323">
        <v>0</v>
      </c>
      <c r="P966" s="8"/>
      <c r="Q966" s="97">
        <v>5.1428571428571432</v>
      </c>
      <c r="R966" s="264">
        <v>0</v>
      </c>
      <c r="S966" s="122">
        <v>3.8571428571428572</v>
      </c>
      <c r="T966" s="122">
        <v>0</v>
      </c>
      <c r="U966" s="122">
        <v>0.8571428571428571</v>
      </c>
      <c r="V966" s="122">
        <v>0</v>
      </c>
      <c r="W966" s="122">
        <v>0</v>
      </c>
      <c r="X966" s="122">
        <v>0</v>
      </c>
      <c r="Y966" s="122">
        <v>0</v>
      </c>
      <c r="Z966" s="122">
        <v>0.42857142857142855</v>
      </c>
      <c r="AA966" s="122">
        <v>0</v>
      </c>
      <c r="AB966" s="122">
        <v>0</v>
      </c>
      <c r="AC966" s="323">
        <v>0</v>
      </c>
      <c r="AD966" s="8"/>
      <c r="AE966" s="97">
        <v>13.571428571428575</v>
      </c>
      <c r="AF966" s="264">
        <v>0.2857142857142857</v>
      </c>
      <c r="AG966" s="122">
        <v>9</v>
      </c>
      <c r="AH966" s="122">
        <v>0</v>
      </c>
      <c r="AI966" s="122">
        <v>1.4285714285714286</v>
      </c>
      <c r="AJ966" s="122">
        <v>0</v>
      </c>
      <c r="AK966" s="122">
        <v>0.2857142857142857</v>
      </c>
      <c r="AL966" s="122">
        <v>0</v>
      </c>
      <c r="AM966" s="122">
        <v>0</v>
      </c>
      <c r="AN966" s="122">
        <v>1.2857142857142858</v>
      </c>
      <c r="AO966" s="122">
        <v>1.2857142857142858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8.4285714285714288</v>
      </c>
      <c r="D967" s="264">
        <v>0.14285714285714285</v>
      </c>
      <c r="E967" s="122">
        <v>5.8571428571428568</v>
      </c>
      <c r="F967" s="122">
        <v>0</v>
      </c>
      <c r="G967" s="122">
        <v>1</v>
      </c>
      <c r="H967" s="122">
        <v>0</v>
      </c>
      <c r="I967" s="122">
        <v>0</v>
      </c>
      <c r="J967" s="122">
        <v>0</v>
      </c>
      <c r="K967" s="122">
        <v>0.14285714285714285</v>
      </c>
      <c r="L967" s="122">
        <v>0.8571428571428571</v>
      </c>
      <c r="M967" s="122">
        <v>0.42857142857142855</v>
      </c>
      <c r="N967" s="122">
        <v>0</v>
      </c>
      <c r="O967" s="323">
        <v>0</v>
      </c>
      <c r="P967" s="8"/>
      <c r="Q967" s="97">
        <v>3.9999999999999996</v>
      </c>
      <c r="R967" s="264">
        <v>0.14285714285714285</v>
      </c>
      <c r="S967" s="122">
        <v>3.1428571428571428</v>
      </c>
      <c r="T967" s="122">
        <v>0</v>
      </c>
      <c r="U967" s="122">
        <v>0.14285714285714285</v>
      </c>
      <c r="V967" s="122">
        <v>0.42857142857142855</v>
      </c>
      <c r="W967" s="122">
        <v>0</v>
      </c>
      <c r="X967" s="122">
        <v>0</v>
      </c>
      <c r="Y967" s="122">
        <v>0</v>
      </c>
      <c r="Z967" s="122">
        <v>0</v>
      </c>
      <c r="AA967" s="122">
        <v>0.14285714285714285</v>
      </c>
      <c r="AB967" s="122">
        <v>0</v>
      </c>
      <c r="AC967" s="323">
        <v>0</v>
      </c>
      <c r="AD967" s="8"/>
      <c r="AE967" s="97">
        <v>12.428571428571429</v>
      </c>
      <c r="AF967" s="264">
        <v>0.2857142857142857</v>
      </c>
      <c r="AG967" s="122">
        <v>9</v>
      </c>
      <c r="AH967" s="122">
        <v>0</v>
      </c>
      <c r="AI967" s="122">
        <v>1.1428571428571428</v>
      </c>
      <c r="AJ967" s="122">
        <v>0.42857142857142855</v>
      </c>
      <c r="AK967" s="122">
        <v>0</v>
      </c>
      <c r="AL967" s="122">
        <v>0</v>
      </c>
      <c r="AM967" s="122">
        <v>0.14285714285714285</v>
      </c>
      <c r="AN967" s="122">
        <v>0.8571428571428571</v>
      </c>
      <c r="AO967" s="122">
        <v>0.5714285714285714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6.0000000000000009</v>
      </c>
      <c r="D968" s="264">
        <v>0</v>
      </c>
      <c r="E968" s="122">
        <v>5.1428571428571432</v>
      </c>
      <c r="F968" s="122">
        <v>0</v>
      </c>
      <c r="G968" s="122">
        <v>0.2857142857142857</v>
      </c>
      <c r="H968" s="122">
        <v>0</v>
      </c>
      <c r="I968" s="122">
        <v>0</v>
      </c>
      <c r="J968" s="122">
        <v>0</v>
      </c>
      <c r="K968" s="122">
        <v>0.14285714285714285</v>
      </c>
      <c r="L968" s="122">
        <v>0.2857142857142857</v>
      </c>
      <c r="M968" s="122">
        <v>0.14285714285714285</v>
      </c>
      <c r="N968" s="122">
        <v>0</v>
      </c>
      <c r="O968" s="323">
        <v>0</v>
      </c>
      <c r="P968" s="8"/>
      <c r="Q968" s="97">
        <v>5.2857142857142865</v>
      </c>
      <c r="R968" s="264">
        <v>0.14285714285714285</v>
      </c>
      <c r="S968" s="122">
        <v>3.5714285714285716</v>
      </c>
      <c r="T968" s="122">
        <v>0</v>
      </c>
      <c r="U968" s="122">
        <v>0.42857142857142855</v>
      </c>
      <c r="V968" s="122">
        <v>0.2857142857142857</v>
      </c>
      <c r="W968" s="122">
        <v>0.14285714285714285</v>
      </c>
      <c r="X968" s="122">
        <v>0</v>
      </c>
      <c r="Y968" s="122">
        <v>0</v>
      </c>
      <c r="Z968" s="122">
        <v>0.42857142857142855</v>
      </c>
      <c r="AA968" s="122">
        <v>0.2857142857142857</v>
      </c>
      <c r="AB968" s="122">
        <v>0</v>
      </c>
      <c r="AC968" s="323">
        <v>0</v>
      </c>
      <c r="AD968" s="8"/>
      <c r="AE968" s="97">
        <v>11.285714285714283</v>
      </c>
      <c r="AF968" s="264">
        <v>0.14285714285714285</v>
      </c>
      <c r="AG968" s="122">
        <v>8.7142857142857135</v>
      </c>
      <c r="AH968" s="122">
        <v>0</v>
      </c>
      <c r="AI968" s="122">
        <v>0.7142857142857143</v>
      </c>
      <c r="AJ968" s="122">
        <v>0.2857142857142857</v>
      </c>
      <c r="AK968" s="122">
        <v>0.14285714285714285</v>
      </c>
      <c r="AL968" s="122">
        <v>0</v>
      </c>
      <c r="AM968" s="122">
        <v>0.14285714285714285</v>
      </c>
      <c r="AN968" s="122">
        <v>0.7142857142857143</v>
      </c>
      <c r="AO968" s="122">
        <v>0.42857142857142855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7.2857142857142856</v>
      </c>
      <c r="D969" s="264">
        <v>0.2857142857142857</v>
      </c>
      <c r="E969" s="122">
        <v>4.4285714285714288</v>
      </c>
      <c r="F969" s="122">
        <v>0</v>
      </c>
      <c r="G969" s="122">
        <v>0.8571428571428571</v>
      </c>
      <c r="H969" s="122">
        <v>0</v>
      </c>
      <c r="I969" s="122">
        <v>0.14285714285714285</v>
      </c>
      <c r="J969" s="122">
        <v>0</v>
      </c>
      <c r="K969" s="122">
        <v>0.2857142857142857</v>
      </c>
      <c r="L969" s="122">
        <v>0.7142857142857143</v>
      </c>
      <c r="M969" s="122">
        <v>0.5714285714285714</v>
      </c>
      <c r="N969" s="122">
        <v>0</v>
      </c>
      <c r="O969" s="323">
        <v>0</v>
      </c>
      <c r="P969" s="8"/>
      <c r="Q969" s="97">
        <v>4.1428571428571432</v>
      </c>
      <c r="R969" s="264">
        <v>0.2857142857142857</v>
      </c>
      <c r="S969" s="122">
        <v>2.8571428571428572</v>
      </c>
      <c r="T969" s="122">
        <v>0</v>
      </c>
      <c r="U969" s="122">
        <v>0.5714285714285714</v>
      </c>
      <c r="V969" s="122">
        <v>0</v>
      </c>
      <c r="W969" s="122">
        <v>0.14285714285714285</v>
      </c>
      <c r="X969" s="122">
        <v>0</v>
      </c>
      <c r="Y969" s="122">
        <v>0</v>
      </c>
      <c r="Z969" s="122">
        <v>0.14285714285714285</v>
      </c>
      <c r="AA969" s="122">
        <v>0.14285714285714285</v>
      </c>
      <c r="AB969" s="122">
        <v>0</v>
      </c>
      <c r="AC969" s="323">
        <v>0</v>
      </c>
      <c r="AD969" s="8"/>
      <c r="AE969" s="97">
        <v>11.428571428571429</v>
      </c>
      <c r="AF969" s="264">
        <v>0.5714285714285714</v>
      </c>
      <c r="AG969" s="122">
        <v>7.2857142857142856</v>
      </c>
      <c r="AH969" s="122">
        <v>0</v>
      </c>
      <c r="AI969" s="122">
        <v>1.4285714285714286</v>
      </c>
      <c r="AJ969" s="122">
        <v>0</v>
      </c>
      <c r="AK969" s="122">
        <v>0.2857142857142857</v>
      </c>
      <c r="AL969" s="122">
        <v>0</v>
      </c>
      <c r="AM969" s="122">
        <v>0.2857142857142857</v>
      </c>
      <c r="AN969" s="122">
        <v>0.8571428571428571</v>
      </c>
      <c r="AO969" s="122">
        <v>0.7142857142857143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8.2857142857142865</v>
      </c>
      <c r="D970" s="264">
        <v>0</v>
      </c>
      <c r="E970" s="122">
        <v>6.7142857142857144</v>
      </c>
      <c r="F970" s="122">
        <v>0</v>
      </c>
      <c r="G970" s="122">
        <v>0</v>
      </c>
      <c r="H970" s="122">
        <v>0.14285714285714285</v>
      </c>
      <c r="I970" s="122">
        <v>0</v>
      </c>
      <c r="J970" s="122">
        <v>0</v>
      </c>
      <c r="K970" s="122">
        <v>0.2857142857142857</v>
      </c>
      <c r="L970" s="122">
        <v>0.7142857142857143</v>
      </c>
      <c r="M970" s="122">
        <v>0.42857142857142855</v>
      </c>
      <c r="N970" s="122">
        <v>0</v>
      </c>
      <c r="O970" s="323">
        <v>0</v>
      </c>
      <c r="P970" s="8"/>
      <c r="Q970" s="97">
        <v>5.4285714285714288</v>
      </c>
      <c r="R970" s="264">
        <v>0.14285714285714285</v>
      </c>
      <c r="S970" s="122">
        <v>4</v>
      </c>
      <c r="T970" s="122">
        <v>0</v>
      </c>
      <c r="U970" s="122">
        <v>0.42857142857142855</v>
      </c>
      <c r="V970" s="122">
        <v>0</v>
      </c>
      <c r="W970" s="122">
        <v>0</v>
      </c>
      <c r="X970" s="122">
        <v>0</v>
      </c>
      <c r="Y970" s="122">
        <v>0</v>
      </c>
      <c r="Z970" s="122">
        <v>0.5714285714285714</v>
      </c>
      <c r="AA970" s="122">
        <v>0.2857142857142857</v>
      </c>
      <c r="AB970" s="122">
        <v>0</v>
      </c>
      <c r="AC970" s="323">
        <v>0</v>
      </c>
      <c r="AD970" s="8"/>
      <c r="AE970" s="97">
        <v>13.714285714285714</v>
      </c>
      <c r="AF970" s="264">
        <v>0.14285714285714285</v>
      </c>
      <c r="AG970" s="122">
        <v>10.714285714285714</v>
      </c>
      <c r="AH970" s="122">
        <v>0</v>
      </c>
      <c r="AI970" s="122">
        <v>0.42857142857142855</v>
      </c>
      <c r="AJ970" s="122">
        <v>0.14285714285714285</v>
      </c>
      <c r="AK970" s="122">
        <v>0</v>
      </c>
      <c r="AL970" s="122">
        <v>0</v>
      </c>
      <c r="AM970" s="122">
        <v>0.2857142857142857</v>
      </c>
      <c r="AN970" s="122">
        <v>1.2857142857142858</v>
      </c>
      <c r="AO970" s="122">
        <v>0.7142857142857143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5.8571428571428585</v>
      </c>
      <c r="D971" s="264">
        <v>0.14285714285714285</v>
      </c>
      <c r="E971" s="122">
        <v>4.4285714285714288</v>
      </c>
      <c r="F971" s="122">
        <v>0</v>
      </c>
      <c r="G971" s="122">
        <v>0.42857142857142855</v>
      </c>
      <c r="H971" s="122">
        <v>0</v>
      </c>
      <c r="I971" s="122">
        <v>0</v>
      </c>
      <c r="J971" s="122">
        <v>0</v>
      </c>
      <c r="K971" s="122">
        <v>0.2857142857142857</v>
      </c>
      <c r="L971" s="122">
        <v>0.14285714285714285</v>
      </c>
      <c r="M971" s="122">
        <v>0.42857142857142855</v>
      </c>
      <c r="N971" s="122">
        <v>0</v>
      </c>
      <c r="O971" s="323">
        <v>0</v>
      </c>
      <c r="P971" s="8"/>
      <c r="Q971" s="97">
        <v>4.1428571428571423</v>
      </c>
      <c r="R971" s="264">
        <v>0.2857142857142857</v>
      </c>
      <c r="S971" s="122">
        <v>3.1428571428571428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0.14285714285714285</v>
      </c>
      <c r="AA971" s="122">
        <v>0.5714285714285714</v>
      </c>
      <c r="AB971" s="122">
        <v>0</v>
      </c>
      <c r="AC971" s="323">
        <v>0</v>
      </c>
      <c r="AD971" s="8"/>
      <c r="AE971" s="97">
        <v>10.000000000000002</v>
      </c>
      <c r="AF971" s="264">
        <v>0.42857142857142855</v>
      </c>
      <c r="AG971" s="122">
        <v>7.5714285714285712</v>
      </c>
      <c r="AH971" s="122">
        <v>0</v>
      </c>
      <c r="AI971" s="122">
        <v>0.42857142857142855</v>
      </c>
      <c r="AJ971" s="122">
        <v>0</v>
      </c>
      <c r="AK971" s="122">
        <v>0</v>
      </c>
      <c r="AL971" s="122">
        <v>0</v>
      </c>
      <c r="AM971" s="122">
        <v>0.2857142857142857</v>
      </c>
      <c r="AN971" s="122">
        <v>0.2857142857142857</v>
      </c>
      <c r="AO971" s="122">
        <v>1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5.8571428571428568</v>
      </c>
      <c r="D972" s="264">
        <v>0</v>
      </c>
      <c r="E972" s="122">
        <v>3.4285714285714284</v>
      </c>
      <c r="F972" s="122">
        <v>0</v>
      </c>
      <c r="G972" s="122">
        <v>0.14285714285714285</v>
      </c>
      <c r="H972" s="122">
        <v>0</v>
      </c>
      <c r="I972" s="122">
        <v>0.14285714285714285</v>
      </c>
      <c r="J972" s="122">
        <v>0</v>
      </c>
      <c r="K972" s="122">
        <v>0.2857142857142857</v>
      </c>
      <c r="L972" s="122">
        <v>1.2857142857142858</v>
      </c>
      <c r="M972" s="122">
        <v>0.5714285714285714</v>
      </c>
      <c r="N972" s="122">
        <v>0</v>
      </c>
      <c r="O972" s="323">
        <v>0</v>
      </c>
      <c r="P972" s="8"/>
      <c r="Q972" s="97">
        <v>3.8571428571428568</v>
      </c>
      <c r="R972" s="264">
        <v>0.14285714285714285</v>
      </c>
      <c r="S972" s="122">
        <v>3</v>
      </c>
      <c r="T972" s="122">
        <v>0</v>
      </c>
      <c r="U972" s="122">
        <v>0.2857142857142857</v>
      </c>
      <c r="V972" s="122">
        <v>0</v>
      </c>
      <c r="W972" s="122">
        <v>0</v>
      </c>
      <c r="X972" s="122">
        <v>0</v>
      </c>
      <c r="Y972" s="122">
        <v>0</v>
      </c>
      <c r="Z972" s="122">
        <v>0.2857142857142857</v>
      </c>
      <c r="AA972" s="122">
        <v>0.14285714285714285</v>
      </c>
      <c r="AB972" s="122">
        <v>0</v>
      </c>
      <c r="AC972" s="323">
        <v>0</v>
      </c>
      <c r="AD972" s="8"/>
      <c r="AE972" s="97">
        <v>9.7142857142857153</v>
      </c>
      <c r="AF972" s="264">
        <v>0.14285714285714285</v>
      </c>
      <c r="AG972" s="122">
        <v>6.4285714285714288</v>
      </c>
      <c r="AH972" s="122">
        <v>0</v>
      </c>
      <c r="AI972" s="122">
        <v>0.42857142857142855</v>
      </c>
      <c r="AJ972" s="122">
        <v>0</v>
      </c>
      <c r="AK972" s="122">
        <v>0.14285714285714285</v>
      </c>
      <c r="AL972" s="122">
        <v>0</v>
      </c>
      <c r="AM972" s="122">
        <v>0.2857142857142857</v>
      </c>
      <c r="AN972" s="122">
        <v>1.5714285714285714</v>
      </c>
      <c r="AO972" s="122">
        <v>0.7142857142857143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5.8571428571428577</v>
      </c>
      <c r="D973" s="264">
        <v>0.14285714285714285</v>
      </c>
      <c r="E973" s="122">
        <v>3.8571428571428572</v>
      </c>
      <c r="F973" s="122">
        <v>0</v>
      </c>
      <c r="G973" s="122">
        <v>1</v>
      </c>
      <c r="H973" s="122">
        <v>0.14285714285714285</v>
      </c>
      <c r="I973" s="122">
        <v>0.2857142857142857</v>
      </c>
      <c r="J973" s="122">
        <v>0</v>
      </c>
      <c r="K973" s="122">
        <v>0</v>
      </c>
      <c r="L973" s="122">
        <v>0.14285714285714285</v>
      </c>
      <c r="M973" s="122">
        <v>0.2857142857142857</v>
      </c>
      <c r="N973" s="122">
        <v>0</v>
      </c>
      <c r="O973" s="323">
        <v>0</v>
      </c>
      <c r="P973" s="8"/>
      <c r="Q973" s="97">
        <v>3.2857142857142856</v>
      </c>
      <c r="R973" s="264">
        <v>0.14285714285714285</v>
      </c>
      <c r="S973" s="122">
        <v>2</v>
      </c>
      <c r="T973" s="122">
        <v>0</v>
      </c>
      <c r="U973" s="122">
        <v>0.5714285714285714</v>
      </c>
      <c r="V973" s="122">
        <v>0</v>
      </c>
      <c r="W973" s="122">
        <v>0</v>
      </c>
      <c r="X973" s="122">
        <v>0</v>
      </c>
      <c r="Y973" s="122">
        <v>0</v>
      </c>
      <c r="Z973" s="122">
        <v>0.14285714285714285</v>
      </c>
      <c r="AA973" s="122">
        <v>0.42857142857142855</v>
      </c>
      <c r="AB973" s="122">
        <v>0</v>
      </c>
      <c r="AC973" s="323">
        <v>0</v>
      </c>
      <c r="AD973" s="8"/>
      <c r="AE973" s="97">
        <v>9.1428571428571423</v>
      </c>
      <c r="AF973" s="264">
        <v>0.2857142857142857</v>
      </c>
      <c r="AG973" s="122">
        <v>5.8571428571428568</v>
      </c>
      <c r="AH973" s="122">
        <v>0</v>
      </c>
      <c r="AI973" s="122">
        <v>1.5714285714285714</v>
      </c>
      <c r="AJ973" s="122">
        <v>0.14285714285714285</v>
      </c>
      <c r="AK973" s="122">
        <v>0.2857142857142857</v>
      </c>
      <c r="AL973" s="122">
        <v>0</v>
      </c>
      <c r="AM973" s="122">
        <v>0</v>
      </c>
      <c r="AN973" s="122">
        <v>0.2857142857142857</v>
      </c>
      <c r="AO973" s="122">
        <v>0.7142857142857143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4.1428571428571423</v>
      </c>
      <c r="D974" s="264">
        <v>0</v>
      </c>
      <c r="E974" s="122">
        <v>2.5714285714285716</v>
      </c>
      <c r="F974" s="122">
        <v>0</v>
      </c>
      <c r="G974" s="122">
        <v>0.2857142857142857</v>
      </c>
      <c r="H974" s="122">
        <v>0</v>
      </c>
      <c r="I974" s="122">
        <v>0.14285714285714285</v>
      </c>
      <c r="J974" s="122">
        <v>0</v>
      </c>
      <c r="K974" s="122">
        <v>0.5714285714285714</v>
      </c>
      <c r="L974" s="122">
        <v>0.14285714285714285</v>
      </c>
      <c r="M974" s="122">
        <v>0.42857142857142855</v>
      </c>
      <c r="N974" s="122">
        <v>0</v>
      </c>
      <c r="O974" s="323">
        <v>0</v>
      </c>
      <c r="P974" s="8"/>
      <c r="Q974" s="97">
        <v>3.8571428571428572</v>
      </c>
      <c r="R974" s="264">
        <v>0</v>
      </c>
      <c r="S974" s="122">
        <v>2.5714285714285716</v>
      </c>
      <c r="T974" s="122">
        <v>0</v>
      </c>
      <c r="U974" s="122">
        <v>0.5714285714285714</v>
      </c>
      <c r="V974" s="122">
        <v>0</v>
      </c>
      <c r="W974" s="122">
        <v>0</v>
      </c>
      <c r="X974" s="122">
        <v>0</v>
      </c>
      <c r="Y974" s="122">
        <v>0</v>
      </c>
      <c r="Z974" s="122">
        <v>0.2857142857142857</v>
      </c>
      <c r="AA974" s="122">
        <v>0.42857142857142855</v>
      </c>
      <c r="AB974" s="122">
        <v>0</v>
      </c>
      <c r="AC974" s="323">
        <v>0</v>
      </c>
      <c r="AD974" s="8"/>
      <c r="AE974" s="97">
        <v>8</v>
      </c>
      <c r="AF974" s="264">
        <v>0</v>
      </c>
      <c r="AG974" s="122">
        <v>5.1428571428571432</v>
      </c>
      <c r="AH974" s="122">
        <v>0</v>
      </c>
      <c r="AI974" s="122">
        <v>0.8571428571428571</v>
      </c>
      <c r="AJ974" s="122">
        <v>0</v>
      </c>
      <c r="AK974" s="122">
        <v>0.14285714285714285</v>
      </c>
      <c r="AL974" s="122">
        <v>0</v>
      </c>
      <c r="AM974" s="122">
        <v>0.5714285714285714</v>
      </c>
      <c r="AN974" s="122">
        <v>0.42857142857142855</v>
      </c>
      <c r="AO974" s="122">
        <v>0.8571428571428571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4.7142857142857144</v>
      </c>
      <c r="D975" s="264">
        <v>0</v>
      </c>
      <c r="E975" s="122">
        <v>3</v>
      </c>
      <c r="F975" s="122">
        <v>0</v>
      </c>
      <c r="G975" s="122">
        <v>1</v>
      </c>
      <c r="H975" s="122">
        <v>0</v>
      </c>
      <c r="I975" s="122">
        <v>0</v>
      </c>
      <c r="J975" s="122">
        <v>0</v>
      </c>
      <c r="K975" s="122">
        <v>0</v>
      </c>
      <c r="L975" s="122">
        <v>0.42857142857142855</v>
      </c>
      <c r="M975" s="122">
        <v>0.2857142857142857</v>
      </c>
      <c r="N975" s="122">
        <v>0</v>
      </c>
      <c r="O975" s="323">
        <v>0</v>
      </c>
      <c r="P975" s="8"/>
      <c r="Q975" s="97">
        <v>4.4285714285714288</v>
      </c>
      <c r="R975" s="264">
        <v>0</v>
      </c>
      <c r="S975" s="122">
        <v>2.8571428571428572</v>
      </c>
      <c r="T975" s="122">
        <v>0</v>
      </c>
      <c r="U975" s="122">
        <v>0.5714285714285714</v>
      </c>
      <c r="V975" s="122">
        <v>0</v>
      </c>
      <c r="W975" s="122">
        <v>0</v>
      </c>
      <c r="X975" s="122">
        <v>0</v>
      </c>
      <c r="Y975" s="122">
        <v>0</v>
      </c>
      <c r="Z975" s="122">
        <v>0.14285714285714285</v>
      </c>
      <c r="AA975" s="122">
        <v>0.8571428571428571</v>
      </c>
      <c r="AB975" s="122">
        <v>0</v>
      </c>
      <c r="AC975" s="323">
        <v>0</v>
      </c>
      <c r="AD975" s="8"/>
      <c r="AE975" s="97">
        <v>9.1428571428571423</v>
      </c>
      <c r="AF975" s="264">
        <v>0</v>
      </c>
      <c r="AG975" s="122">
        <v>5.8571428571428568</v>
      </c>
      <c r="AH975" s="122">
        <v>0</v>
      </c>
      <c r="AI975" s="122">
        <v>1.5714285714285714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0.5714285714285714</v>
      </c>
      <c r="AO975" s="122">
        <v>1.1428571428571428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5.0000000000000009</v>
      </c>
      <c r="D976" s="264">
        <v>0</v>
      </c>
      <c r="E976" s="122">
        <v>2.7142857142857144</v>
      </c>
      <c r="F976" s="122">
        <v>0</v>
      </c>
      <c r="G976" s="122">
        <v>1.4285714285714286</v>
      </c>
      <c r="H976" s="122">
        <v>0</v>
      </c>
      <c r="I976" s="122">
        <v>0</v>
      </c>
      <c r="J976" s="122">
        <v>0</v>
      </c>
      <c r="K976" s="122">
        <v>0</v>
      </c>
      <c r="L976" s="122">
        <v>0.14285714285714285</v>
      </c>
      <c r="M976" s="122">
        <v>0.7142857142857143</v>
      </c>
      <c r="N976" s="122">
        <v>0</v>
      </c>
      <c r="O976" s="323">
        <v>0</v>
      </c>
      <c r="P976" s="8"/>
      <c r="Q976" s="97">
        <v>2.714285714285714</v>
      </c>
      <c r="R976" s="264">
        <v>0</v>
      </c>
      <c r="S976" s="122">
        <v>2</v>
      </c>
      <c r="T976" s="122">
        <v>0</v>
      </c>
      <c r="U976" s="122">
        <v>0.2857142857142857</v>
      </c>
      <c r="V976" s="122">
        <v>0.14285714285714285</v>
      </c>
      <c r="W976" s="122">
        <v>0</v>
      </c>
      <c r="X976" s="122">
        <v>0</v>
      </c>
      <c r="Y976" s="122">
        <v>0</v>
      </c>
      <c r="Z976" s="122">
        <v>0.14285714285714285</v>
      </c>
      <c r="AA976" s="122">
        <v>0.14285714285714285</v>
      </c>
      <c r="AB976" s="122">
        <v>0</v>
      </c>
      <c r="AC976" s="323">
        <v>0</v>
      </c>
      <c r="AD976" s="8"/>
      <c r="AE976" s="97">
        <v>7.7142857142857144</v>
      </c>
      <c r="AF976" s="264">
        <v>0</v>
      </c>
      <c r="AG976" s="122">
        <v>4.7142857142857144</v>
      </c>
      <c r="AH976" s="122">
        <v>0</v>
      </c>
      <c r="AI976" s="122">
        <v>1.7142857142857142</v>
      </c>
      <c r="AJ976" s="122">
        <v>0.14285714285714285</v>
      </c>
      <c r="AK976" s="122">
        <v>0</v>
      </c>
      <c r="AL976" s="122">
        <v>0</v>
      </c>
      <c r="AM976" s="122">
        <v>0</v>
      </c>
      <c r="AN976" s="122">
        <v>0.2857142857142857</v>
      </c>
      <c r="AO976" s="122">
        <v>0.8571428571428571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4.7142857142857144</v>
      </c>
      <c r="D977" s="264">
        <v>0.14285714285714285</v>
      </c>
      <c r="E977" s="122">
        <v>2.7142857142857144</v>
      </c>
      <c r="F977" s="122">
        <v>0</v>
      </c>
      <c r="G977" s="122">
        <v>0.8571428571428571</v>
      </c>
      <c r="H977" s="122">
        <v>0</v>
      </c>
      <c r="I977" s="122">
        <v>0</v>
      </c>
      <c r="J977" s="122">
        <v>0</v>
      </c>
      <c r="K977" s="122">
        <v>0.42857142857142855</v>
      </c>
      <c r="L977" s="122">
        <v>0.2857142857142857</v>
      </c>
      <c r="M977" s="122">
        <v>0.2857142857142857</v>
      </c>
      <c r="N977" s="122">
        <v>0</v>
      </c>
      <c r="O977" s="323">
        <v>0</v>
      </c>
      <c r="P977" s="8"/>
      <c r="Q977" s="97">
        <v>4.5714285714285712</v>
      </c>
      <c r="R977" s="264">
        <v>0.14285714285714285</v>
      </c>
      <c r="S977" s="122">
        <v>2.5714285714285716</v>
      </c>
      <c r="T977" s="122">
        <v>0</v>
      </c>
      <c r="U977" s="122">
        <v>0.7142857142857143</v>
      </c>
      <c r="V977" s="122">
        <v>0</v>
      </c>
      <c r="W977" s="122">
        <v>0</v>
      </c>
      <c r="X977" s="122">
        <v>0</v>
      </c>
      <c r="Y977" s="122">
        <v>0</v>
      </c>
      <c r="Z977" s="122">
        <v>0.5714285714285714</v>
      </c>
      <c r="AA977" s="122">
        <v>0.5714285714285714</v>
      </c>
      <c r="AB977" s="122">
        <v>0</v>
      </c>
      <c r="AC977" s="323">
        <v>0</v>
      </c>
      <c r="AD977" s="8"/>
      <c r="AE977" s="97">
        <v>9.2857142857142865</v>
      </c>
      <c r="AF977" s="264">
        <v>0.2857142857142857</v>
      </c>
      <c r="AG977" s="122">
        <v>5.2857142857142856</v>
      </c>
      <c r="AH977" s="122">
        <v>0</v>
      </c>
      <c r="AI977" s="122">
        <v>1.5714285714285714</v>
      </c>
      <c r="AJ977" s="122">
        <v>0</v>
      </c>
      <c r="AK977" s="122">
        <v>0</v>
      </c>
      <c r="AL977" s="122">
        <v>0</v>
      </c>
      <c r="AM977" s="122">
        <v>0.42857142857142855</v>
      </c>
      <c r="AN977" s="122">
        <v>0.8571428571428571</v>
      </c>
      <c r="AO977" s="122">
        <v>0.8571428571428571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5.5714285714285712</v>
      </c>
      <c r="D978" s="264">
        <v>0</v>
      </c>
      <c r="E978" s="122">
        <v>3.2857142857142856</v>
      </c>
      <c r="F978" s="122">
        <v>0</v>
      </c>
      <c r="G978" s="122">
        <v>0.2857142857142857</v>
      </c>
      <c r="H978" s="122">
        <v>0.8571428571428571</v>
      </c>
      <c r="I978" s="122">
        <v>0.2857142857142857</v>
      </c>
      <c r="J978" s="122">
        <v>0</v>
      </c>
      <c r="K978" s="122">
        <v>0.14285714285714285</v>
      </c>
      <c r="L978" s="122">
        <v>0.42857142857142855</v>
      </c>
      <c r="M978" s="122">
        <v>0.2857142857142857</v>
      </c>
      <c r="N978" s="122">
        <v>0</v>
      </c>
      <c r="O978" s="323">
        <v>0</v>
      </c>
      <c r="P978" s="8"/>
      <c r="Q978" s="97">
        <v>4.1428571428571423</v>
      </c>
      <c r="R978" s="264">
        <v>0</v>
      </c>
      <c r="S978" s="122">
        <v>2.4285714285714284</v>
      </c>
      <c r="T978" s="122">
        <v>0</v>
      </c>
      <c r="U978" s="122">
        <v>0.2857142857142857</v>
      </c>
      <c r="V978" s="122">
        <v>0</v>
      </c>
      <c r="W978" s="122">
        <v>0.14285714285714285</v>
      </c>
      <c r="X978" s="122">
        <v>0</v>
      </c>
      <c r="Y978" s="122">
        <v>0.14285714285714285</v>
      </c>
      <c r="Z978" s="122">
        <v>0.8571428571428571</v>
      </c>
      <c r="AA978" s="122">
        <v>0.2857142857142857</v>
      </c>
      <c r="AB978" s="122">
        <v>0</v>
      </c>
      <c r="AC978" s="323">
        <v>0</v>
      </c>
      <c r="AD978" s="8"/>
      <c r="AE978" s="97">
        <v>9.7142857142857135</v>
      </c>
      <c r="AF978" s="264">
        <v>0</v>
      </c>
      <c r="AG978" s="122">
        <v>5.7142857142857144</v>
      </c>
      <c r="AH978" s="122">
        <v>0</v>
      </c>
      <c r="AI978" s="122">
        <v>0.5714285714285714</v>
      </c>
      <c r="AJ978" s="122">
        <v>0.8571428571428571</v>
      </c>
      <c r="AK978" s="122">
        <v>0.42857142857142855</v>
      </c>
      <c r="AL978" s="122">
        <v>0</v>
      </c>
      <c r="AM978" s="122">
        <v>0.2857142857142857</v>
      </c>
      <c r="AN978" s="122">
        <v>1.2857142857142858</v>
      </c>
      <c r="AO978" s="122">
        <v>0.5714285714285714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3.5714285714285707</v>
      </c>
      <c r="D979" s="264">
        <v>0</v>
      </c>
      <c r="E979" s="122">
        <v>2.4285714285714284</v>
      </c>
      <c r="F979" s="122">
        <v>0</v>
      </c>
      <c r="G979" s="122">
        <v>0.42857142857142855</v>
      </c>
      <c r="H979" s="122">
        <v>0.14285714285714285</v>
      </c>
      <c r="I979" s="122">
        <v>0</v>
      </c>
      <c r="J979" s="122">
        <v>0</v>
      </c>
      <c r="K979" s="122">
        <v>0</v>
      </c>
      <c r="L979" s="122">
        <v>0.14285714285714285</v>
      </c>
      <c r="M979" s="122">
        <v>0.42857142857142855</v>
      </c>
      <c r="N979" s="122">
        <v>0</v>
      </c>
      <c r="O979" s="323">
        <v>0</v>
      </c>
      <c r="P979" s="8"/>
      <c r="Q979" s="97">
        <v>4.2857142857142856</v>
      </c>
      <c r="R979" s="264">
        <v>0</v>
      </c>
      <c r="S979" s="122">
        <v>2.5714285714285716</v>
      </c>
      <c r="T979" s="122">
        <v>0</v>
      </c>
      <c r="U979" s="122">
        <v>0.14285714285714285</v>
      </c>
      <c r="V979" s="122">
        <v>0</v>
      </c>
      <c r="W979" s="122">
        <v>0.14285714285714285</v>
      </c>
      <c r="X979" s="122">
        <v>0</v>
      </c>
      <c r="Y979" s="122">
        <v>0.2857142857142857</v>
      </c>
      <c r="Z979" s="122">
        <v>0.5714285714285714</v>
      </c>
      <c r="AA979" s="122">
        <v>0.5714285714285714</v>
      </c>
      <c r="AB979" s="122">
        <v>0</v>
      </c>
      <c r="AC979" s="323">
        <v>0</v>
      </c>
      <c r="AD979" s="8"/>
      <c r="AE979" s="97">
        <v>7.8571428571428577</v>
      </c>
      <c r="AF979" s="264">
        <v>0</v>
      </c>
      <c r="AG979" s="122">
        <v>5</v>
      </c>
      <c r="AH979" s="122">
        <v>0</v>
      </c>
      <c r="AI979" s="122">
        <v>0.5714285714285714</v>
      </c>
      <c r="AJ979" s="122">
        <v>0.14285714285714285</v>
      </c>
      <c r="AK979" s="122">
        <v>0.14285714285714285</v>
      </c>
      <c r="AL979" s="122">
        <v>0</v>
      </c>
      <c r="AM979" s="122">
        <v>0.2857142857142857</v>
      </c>
      <c r="AN979" s="122">
        <v>0.7142857142857143</v>
      </c>
      <c r="AO979" s="122">
        <v>1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4.1428571428571423</v>
      </c>
      <c r="D980" s="264">
        <v>0</v>
      </c>
      <c r="E980" s="122">
        <v>2.7142857142857144</v>
      </c>
      <c r="F980" s="122">
        <v>0.14285714285714285</v>
      </c>
      <c r="G980" s="122">
        <v>0.42857142857142855</v>
      </c>
      <c r="H980" s="122">
        <v>0</v>
      </c>
      <c r="I980" s="122">
        <v>0.14285714285714285</v>
      </c>
      <c r="J980" s="122">
        <v>0</v>
      </c>
      <c r="K980" s="122">
        <v>0</v>
      </c>
      <c r="L980" s="122">
        <v>0.14285714285714285</v>
      </c>
      <c r="M980" s="122">
        <v>0.5714285714285714</v>
      </c>
      <c r="N980" s="122">
        <v>0</v>
      </c>
      <c r="O980" s="323">
        <v>0</v>
      </c>
      <c r="P980" s="8"/>
      <c r="Q980" s="97">
        <v>4.4285714285714288</v>
      </c>
      <c r="R980" s="264">
        <v>0</v>
      </c>
      <c r="S980" s="122">
        <v>3</v>
      </c>
      <c r="T980" s="122">
        <v>0</v>
      </c>
      <c r="U980" s="122">
        <v>0.2857142857142857</v>
      </c>
      <c r="V980" s="122">
        <v>0.2857142857142857</v>
      </c>
      <c r="W980" s="122">
        <v>0</v>
      </c>
      <c r="X980" s="122">
        <v>0</v>
      </c>
      <c r="Y980" s="122">
        <v>0</v>
      </c>
      <c r="Z980" s="122">
        <v>0.7142857142857143</v>
      </c>
      <c r="AA980" s="122">
        <v>0.14285714285714285</v>
      </c>
      <c r="AB980" s="122">
        <v>0</v>
      </c>
      <c r="AC980" s="323">
        <v>0</v>
      </c>
      <c r="AD980" s="8"/>
      <c r="AE980" s="97">
        <v>8.5714285714285712</v>
      </c>
      <c r="AF980" s="264">
        <v>0</v>
      </c>
      <c r="AG980" s="122">
        <v>5.7142857142857144</v>
      </c>
      <c r="AH980" s="122">
        <v>0.14285714285714285</v>
      </c>
      <c r="AI980" s="122">
        <v>0.7142857142857143</v>
      </c>
      <c r="AJ980" s="122">
        <v>0.2857142857142857</v>
      </c>
      <c r="AK980" s="122">
        <v>0.14285714285714285</v>
      </c>
      <c r="AL980" s="122">
        <v>0</v>
      </c>
      <c r="AM980" s="122">
        <v>0</v>
      </c>
      <c r="AN980" s="122">
        <v>0.8571428571428571</v>
      </c>
      <c r="AO980" s="122">
        <v>0.7142857142857143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3.714285714285714</v>
      </c>
      <c r="D981" s="264">
        <v>0</v>
      </c>
      <c r="E981" s="122">
        <v>2.1428571428571428</v>
      </c>
      <c r="F981" s="122">
        <v>0</v>
      </c>
      <c r="G981" s="122">
        <v>1.1428571428571428</v>
      </c>
      <c r="H981" s="122">
        <v>0.14285714285714285</v>
      </c>
      <c r="I981" s="122">
        <v>0</v>
      </c>
      <c r="J981" s="122">
        <v>0</v>
      </c>
      <c r="K981" s="122">
        <v>0</v>
      </c>
      <c r="L981" s="122">
        <v>0.2857142857142857</v>
      </c>
      <c r="M981" s="122">
        <v>0</v>
      </c>
      <c r="N981" s="122">
        <v>0</v>
      </c>
      <c r="O981" s="323">
        <v>0</v>
      </c>
      <c r="P981" s="8"/>
      <c r="Q981" s="97">
        <v>6.4285714285714288</v>
      </c>
      <c r="R981" s="264">
        <v>0</v>
      </c>
      <c r="S981" s="122">
        <v>4.1428571428571432</v>
      </c>
      <c r="T981" s="122">
        <v>0</v>
      </c>
      <c r="U981" s="122">
        <v>0.5714285714285714</v>
      </c>
      <c r="V981" s="122">
        <v>0</v>
      </c>
      <c r="W981" s="122">
        <v>0.2857142857142857</v>
      </c>
      <c r="X981" s="122">
        <v>0</v>
      </c>
      <c r="Y981" s="122">
        <v>0</v>
      </c>
      <c r="Z981" s="122">
        <v>0.8571428571428571</v>
      </c>
      <c r="AA981" s="122">
        <v>0.42857142857142855</v>
      </c>
      <c r="AB981" s="122">
        <v>0.14285714285714285</v>
      </c>
      <c r="AC981" s="323">
        <v>0</v>
      </c>
      <c r="AD981" s="8"/>
      <c r="AE981" s="97">
        <v>10.142857142857142</v>
      </c>
      <c r="AF981" s="264">
        <v>0</v>
      </c>
      <c r="AG981" s="122">
        <v>6.2857142857142856</v>
      </c>
      <c r="AH981" s="122">
        <v>0</v>
      </c>
      <c r="AI981" s="122">
        <v>1.7142857142857142</v>
      </c>
      <c r="AJ981" s="122">
        <v>0.14285714285714285</v>
      </c>
      <c r="AK981" s="122">
        <v>0.2857142857142857</v>
      </c>
      <c r="AL981" s="122">
        <v>0</v>
      </c>
      <c r="AM981" s="122">
        <v>0</v>
      </c>
      <c r="AN981" s="122">
        <v>1.1428571428571428</v>
      </c>
      <c r="AO981" s="122">
        <v>0.42857142857142855</v>
      </c>
      <c r="AP981" s="122">
        <v>0.14285714285714285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6.571428571428573</v>
      </c>
      <c r="D982" s="264">
        <v>0.2857142857142857</v>
      </c>
      <c r="E982" s="122">
        <v>4</v>
      </c>
      <c r="F982" s="122">
        <v>0</v>
      </c>
      <c r="G982" s="122">
        <v>0.7142857142857143</v>
      </c>
      <c r="H982" s="122">
        <v>0.14285714285714285</v>
      </c>
      <c r="I982" s="122">
        <v>0.2857142857142857</v>
      </c>
      <c r="J982" s="122">
        <v>0.14285714285714285</v>
      </c>
      <c r="K982" s="122">
        <v>0.14285714285714285</v>
      </c>
      <c r="L982" s="122">
        <v>0.14285714285714285</v>
      </c>
      <c r="M982" s="122">
        <v>0.7142857142857143</v>
      </c>
      <c r="N982" s="122">
        <v>0</v>
      </c>
      <c r="O982" s="323">
        <v>0</v>
      </c>
      <c r="P982" s="8"/>
      <c r="Q982" s="97">
        <v>5.1428571428571432</v>
      </c>
      <c r="R982" s="264">
        <v>0</v>
      </c>
      <c r="S982" s="122">
        <v>3.5714285714285716</v>
      </c>
      <c r="T982" s="122">
        <v>0</v>
      </c>
      <c r="U982" s="122">
        <v>0.7142857142857143</v>
      </c>
      <c r="V982" s="122">
        <v>0.2857142857142857</v>
      </c>
      <c r="W982" s="122">
        <v>0.14285714285714285</v>
      </c>
      <c r="X982" s="122">
        <v>0</v>
      </c>
      <c r="Y982" s="122">
        <v>0</v>
      </c>
      <c r="Z982" s="122">
        <v>0</v>
      </c>
      <c r="AA982" s="122">
        <v>0.42857142857142855</v>
      </c>
      <c r="AB982" s="122">
        <v>0</v>
      </c>
      <c r="AC982" s="323">
        <v>0</v>
      </c>
      <c r="AD982" s="8"/>
      <c r="AE982" s="97">
        <v>11.714285714285712</v>
      </c>
      <c r="AF982" s="264">
        <v>0.2857142857142857</v>
      </c>
      <c r="AG982" s="122">
        <v>7.5714285714285712</v>
      </c>
      <c r="AH982" s="122">
        <v>0</v>
      </c>
      <c r="AI982" s="122">
        <v>1.4285714285714286</v>
      </c>
      <c r="AJ982" s="122">
        <v>0.42857142857142855</v>
      </c>
      <c r="AK982" s="122">
        <v>0.42857142857142855</v>
      </c>
      <c r="AL982" s="122">
        <v>0.14285714285714285</v>
      </c>
      <c r="AM982" s="122">
        <v>0.14285714285714285</v>
      </c>
      <c r="AN982" s="122">
        <v>0.14285714285714285</v>
      </c>
      <c r="AO982" s="122">
        <v>1.1428571428571428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9.7142857142857117</v>
      </c>
      <c r="D983" s="264">
        <v>0.2857142857142857</v>
      </c>
      <c r="E983" s="122">
        <v>6.7142857142857144</v>
      </c>
      <c r="F983" s="122">
        <v>0</v>
      </c>
      <c r="G983" s="122">
        <v>1.1428571428571428</v>
      </c>
      <c r="H983" s="122">
        <v>0.7142857142857143</v>
      </c>
      <c r="I983" s="122">
        <v>0.14285714285714285</v>
      </c>
      <c r="J983" s="122">
        <v>0</v>
      </c>
      <c r="K983" s="122">
        <v>0</v>
      </c>
      <c r="L983" s="122">
        <v>0</v>
      </c>
      <c r="M983" s="122">
        <v>0.7142857142857143</v>
      </c>
      <c r="N983" s="122">
        <v>0</v>
      </c>
      <c r="O983" s="323">
        <v>0</v>
      </c>
      <c r="P983" s="8"/>
      <c r="Q983" s="97">
        <v>6.5714285714285721</v>
      </c>
      <c r="R983" s="264">
        <v>0</v>
      </c>
      <c r="S983" s="122">
        <v>3.7142857142857144</v>
      </c>
      <c r="T983" s="122">
        <v>0</v>
      </c>
      <c r="U983" s="122">
        <v>1</v>
      </c>
      <c r="V983" s="122">
        <v>0</v>
      </c>
      <c r="W983" s="122">
        <v>0</v>
      </c>
      <c r="X983" s="122">
        <v>0</v>
      </c>
      <c r="Y983" s="122">
        <v>0.42857142857142855</v>
      </c>
      <c r="Z983" s="122">
        <v>1.1428571428571428</v>
      </c>
      <c r="AA983" s="122">
        <v>0.2857142857142857</v>
      </c>
      <c r="AB983" s="122">
        <v>0</v>
      </c>
      <c r="AC983" s="323">
        <v>0</v>
      </c>
      <c r="AD983" s="8"/>
      <c r="AE983" s="97">
        <v>16.285714285714285</v>
      </c>
      <c r="AF983" s="264">
        <v>0.2857142857142857</v>
      </c>
      <c r="AG983" s="122">
        <v>10.428571428571429</v>
      </c>
      <c r="AH983" s="122">
        <v>0</v>
      </c>
      <c r="AI983" s="122">
        <v>2.1428571428571428</v>
      </c>
      <c r="AJ983" s="122">
        <v>0.7142857142857143</v>
      </c>
      <c r="AK983" s="122">
        <v>0.14285714285714285</v>
      </c>
      <c r="AL983" s="122">
        <v>0</v>
      </c>
      <c r="AM983" s="122">
        <v>0.42857142857142855</v>
      </c>
      <c r="AN983" s="122">
        <v>1.1428571428571428</v>
      </c>
      <c r="AO983" s="122">
        <v>1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9.2857142857142829</v>
      </c>
      <c r="D984" s="264">
        <v>0.7142857142857143</v>
      </c>
      <c r="E984" s="122">
        <v>6.8571428571428568</v>
      </c>
      <c r="F984" s="122">
        <v>0</v>
      </c>
      <c r="G984" s="122">
        <v>0.7142857142857143</v>
      </c>
      <c r="H984" s="122">
        <v>0.5714285714285714</v>
      </c>
      <c r="I984" s="122">
        <v>0.14285714285714285</v>
      </c>
      <c r="J984" s="122">
        <v>0</v>
      </c>
      <c r="K984" s="122">
        <v>0</v>
      </c>
      <c r="L984" s="122">
        <v>0.14285714285714285</v>
      </c>
      <c r="M984" s="122">
        <v>0.14285714285714285</v>
      </c>
      <c r="N984" s="122">
        <v>0</v>
      </c>
      <c r="O984" s="323">
        <v>0</v>
      </c>
      <c r="P984" s="8"/>
      <c r="Q984" s="97">
        <v>10.142857142857142</v>
      </c>
      <c r="R984" s="264">
        <v>0.14285714285714285</v>
      </c>
      <c r="S984" s="122">
        <v>6.2857142857142856</v>
      </c>
      <c r="T984" s="122">
        <v>0</v>
      </c>
      <c r="U984" s="122">
        <v>1.5714285714285714</v>
      </c>
      <c r="V984" s="122">
        <v>0.2857142857142857</v>
      </c>
      <c r="W984" s="122">
        <v>0</v>
      </c>
      <c r="X984" s="122">
        <v>0</v>
      </c>
      <c r="Y984" s="122">
        <v>0</v>
      </c>
      <c r="Z984" s="122">
        <v>1.1428571428571428</v>
      </c>
      <c r="AA984" s="122">
        <v>0.7142857142857143</v>
      </c>
      <c r="AB984" s="122">
        <v>0</v>
      </c>
      <c r="AC984" s="323">
        <v>0</v>
      </c>
      <c r="AD984" s="8"/>
      <c r="AE984" s="97">
        <v>19.428571428571427</v>
      </c>
      <c r="AF984" s="264">
        <v>0.8571428571428571</v>
      </c>
      <c r="AG984" s="122">
        <v>13.142857142857142</v>
      </c>
      <c r="AH984" s="122">
        <v>0</v>
      </c>
      <c r="AI984" s="122">
        <v>2.2857142857142856</v>
      </c>
      <c r="AJ984" s="122">
        <v>0.8571428571428571</v>
      </c>
      <c r="AK984" s="122">
        <v>0.14285714285714285</v>
      </c>
      <c r="AL984" s="122">
        <v>0</v>
      </c>
      <c r="AM984" s="122">
        <v>0</v>
      </c>
      <c r="AN984" s="122">
        <v>1.2857142857142858</v>
      </c>
      <c r="AO984" s="122">
        <v>0.8571428571428571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10.857142857142856</v>
      </c>
      <c r="D985" s="264">
        <v>0</v>
      </c>
      <c r="E985" s="122">
        <v>5.4285714285714288</v>
      </c>
      <c r="F985" s="122">
        <v>0</v>
      </c>
      <c r="G985" s="122">
        <v>2.5714285714285716</v>
      </c>
      <c r="H985" s="122">
        <v>0.42857142857142855</v>
      </c>
      <c r="I985" s="122">
        <v>0.14285714285714285</v>
      </c>
      <c r="J985" s="122">
        <v>0</v>
      </c>
      <c r="K985" s="122">
        <v>0.5714285714285714</v>
      </c>
      <c r="L985" s="122">
        <v>0.5714285714285714</v>
      </c>
      <c r="M985" s="122">
        <v>1.1428571428571428</v>
      </c>
      <c r="N985" s="122">
        <v>0</v>
      </c>
      <c r="O985" s="323">
        <v>0</v>
      </c>
      <c r="P985" s="8"/>
      <c r="Q985" s="97">
        <v>9.7142857142857171</v>
      </c>
      <c r="R985" s="264">
        <v>0</v>
      </c>
      <c r="S985" s="122">
        <v>5.7142857142857144</v>
      </c>
      <c r="T985" s="122">
        <v>0.14285714285714285</v>
      </c>
      <c r="U985" s="122">
        <v>1.5714285714285714</v>
      </c>
      <c r="V985" s="122">
        <v>0.14285714285714285</v>
      </c>
      <c r="W985" s="122">
        <v>0.14285714285714285</v>
      </c>
      <c r="X985" s="122">
        <v>0</v>
      </c>
      <c r="Y985" s="122">
        <v>0.14285714285714285</v>
      </c>
      <c r="Z985" s="122">
        <v>0.5714285714285714</v>
      </c>
      <c r="AA985" s="122">
        <v>1.2857142857142858</v>
      </c>
      <c r="AB985" s="122">
        <v>0</v>
      </c>
      <c r="AC985" s="323">
        <v>0</v>
      </c>
      <c r="AD985" s="8"/>
      <c r="AE985" s="97">
        <v>20.571428571428569</v>
      </c>
      <c r="AF985" s="264">
        <v>0</v>
      </c>
      <c r="AG985" s="122">
        <v>11.142857142857142</v>
      </c>
      <c r="AH985" s="122">
        <v>0.14285714285714285</v>
      </c>
      <c r="AI985" s="122">
        <v>4.1428571428571432</v>
      </c>
      <c r="AJ985" s="122">
        <v>0.5714285714285714</v>
      </c>
      <c r="AK985" s="122">
        <v>0.2857142857142857</v>
      </c>
      <c r="AL985" s="122">
        <v>0</v>
      </c>
      <c r="AM985" s="122">
        <v>0.7142857142857143</v>
      </c>
      <c r="AN985" s="122">
        <v>1.1428571428571428</v>
      </c>
      <c r="AO985" s="122">
        <v>2.4285714285714284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10.714285714285714</v>
      </c>
      <c r="D986" s="264">
        <v>0</v>
      </c>
      <c r="E986" s="122">
        <v>6</v>
      </c>
      <c r="F986" s="122">
        <v>0</v>
      </c>
      <c r="G986" s="122">
        <v>1.5714285714285714</v>
      </c>
      <c r="H986" s="122">
        <v>0.8571428571428571</v>
      </c>
      <c r="I986" s="122">
        <v>0.14285714285714285</v>
      </c>
      <c r="J986" s="122">
        <v>0</v>
      </c>
      <c r="K986" s="122">
        <v>0.14285714285714285</v>
      </c>
      <c r="L986" s="122">
        <v>0.8571428571428571</v>
      </c>
      <c r="M986" s="122">
        <v>1.1428571428571428</v>
      </c>
      <c r="N986" s="122">
        <v>0</v>
      </c>
      <c r="O986" s="323">
        <v>0</v>
      </c>
      <c r="P986" s="8"/>
      <c r="Q986" s="97">
        <v>10.285714285714286</v>
      </c>
      <c r="R986" s="264">
        <v>0</v>
      </c>
      <c r="S986" s="122">
        <v>7</v>
      </c>
      <c r="T986" s="122">
        <v>0</v>
      </c>
      <c r="U986" s="122">
        <v>1.1428571428571428</v>
      </c>
      <c r="V986" s="122">
        <v>0.2857142857142857</v>
      </c>
      <c r="W986" s="122">
        <v>0</v>
      </c>
      <c r="X986" s="122">
        <v>0</v>
      </c>
      <c r="Y986" s="122">
        <v>0.2857142857142857</v>
      </c>
      <c r="Z986" s="122">
        <v>0.5714285714285714</v>
      </c>
      <c r="AA986" s="122">
        <v>1</v>
      </c>
      <c r="AB986" s="122">
        <v>0</v>
      </c>
      <c r="AC986" s="323">
        <v>0</v>
      </c>
      <c r="AD986" s="8"/>
      <c r="AE986" s="97">
        <v>20.999999999999996</v>
      </c>
      <c r="AF986" s="264">
        <v>0</v>
      </c>
      <c r="AG986" s="122">
        <v>13</v>
      </c>
      <c r="AH986" s="122">
        <v>0</v>
      </c>
      <c r="AI986" s="122">
        <v>2.7142857142857144</v>
      </c>
      <c r="AJ986" s="122">
        <v>1.1428571428571428</v>
      </c>
      <c r="AK986" s="122">
        <v>0.14285714285714285</v>
      </c>
      <c r="AL986" s="122">
        <v>0</v>
      </c>
      <c r="AM986" s="122">
        <v>0.42857142857142855</v>
      </c>
      <c r="AN986" s="122">
        <v>1.4285714285714286</v>
      </c>
      <c r="AO986" s="122">
        <v>2.1428571428571428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12.857142857142856</v>
      </c>
      <c r="D987" s="264">
        <v>0</v>
      </c>
      <c r="E987" s="122">
        <v>8.7142857142857135</v>
      </c>
      <c r="F987" s="122">
        <v>0</v>
      </c>
      <c r="G987" s="122">
        <v>1.4285714285714286</v>
      </c>
      <c r="H987" s="122">
        <v>0.7142857142857143</v>
      </c>
      <c r="I987" s="122">
        <v>0.14285714285714285</v>
      </c>
      <c r="J987" s="122">
        <v>0</v>
      </c>
      <c r="K987" s="122">
        <v>0.14285714285714285</v>
      </c>
      <c r="L987" s="122">
        <v>0.42857142857142855</v>
      </c>
      <c r="M987" s="122">
        <v>1.2857142857142858</v>
      </c>
      <c r="N987" s="122">
        <v>0</v>
      </c>
      <c r="O987" s="323">
        <v>0</v>
      </c>
      <c r="P987" s="8"/>
      <c r="Q987" s="97">
        <v>12</v>
      </c>
      <c r="R987" s="264">
        <v>1</v>
      </c>
      <c r="S987" s="122">
        <v>6.5714285714285712</v>
      </c>
      <c r="T987" s="122">
        <v>0</v>
      </c>
      <c r="U987" s="122">
        <v>1.2857142857142858</v>
      </c>
      <c r="V987" s="122">
        <v>0</v>
      </c>
      <c r="W987" s="122">
        <v>0.14285714285714285</v>
      </c>
      <c r="X987" s="122">
        <v>0.14285714285714285</v>
      </c>
      <c r="Y987" s="122">
        <v>0.5714285714285714</v>
      </c>
      <c r="Z987" s="122">
        <v>0.8571428571428571</v>
      </c>
      <c r="AA987" s="122">
        <v>1.4285714285714286</v>
      </c>
      <c r="AB987" s="122">
        <v>0</v>
      </c>
      <c r="AC987" s="323">
        <v>0</v>
      </c>
      <c r="AD987" s="8"/>
      <c r="AE987" s="97">
        <v>24.857142857142858</v>
      </c>
      <c r="AF987" s="264">
        <v>1</v>
      </c>
      <c r="AG987" s="122">
        <v>15.285714285714286</v>
      </c>
      <c r="AH987" s="122">
        <v>0</v>
      </c>
      <c r="AI987" s="122">
        <v>2.7142857142857144</v>
      </c>
      <c r="AJ987" s="122">
        <v>0.7142857142857143</v>
      </c>
      <c r="AK987" s="122">
        <v>0.2857142857142857</v>
      </c>
      <c r="AL987" s="122">
        <v>0.14285714285714285</v>
      </c>
      <c r="AM987" s="122">
        <v>0.7142857142857143</v>
      </c>
      <c r="AN987" s="122">
        <v>1.2857142857142858</v>
      </c>
      <c r="AO987" s="122">
        <v>2.7142857142857144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15.714285714285715</v>
      </c>
      <c r="D988" s="264">
        <v>0</v>
      </c>
      <c r="E988" s="122">
        <v>12</v>
      </c>
      <c r="F988" s="122">
        <v>0</v>
      </c>
      <c r="G988" s="122">
        <v>1.8571428571428572</v>
      </c>
      <c r="H988" s="122">
        <v>0.5714285714285714</v>
      </c>
      <c r="I988" s="122">
        <v>0.2857142857142857</v>
      </c>
      <c r="J988" s="122">
        <v>0</v>
      </c>
      <c r="K988" s="122">
        <v>0.14285714285714285</v>
      </c>
      <c r="L988" s="122">
        <v>0.2857142857142857</v>
      </c>
      <c r="M988" s="122">
        <v>0.5714285714285714</v>
      </c>
      <c r="N988" s="122">
        <v>0</v>
      </c>
      <c r="O988" s="323">
        <v>0</v>
      </c>
      <c r="P988" s="197"/>
      <c r="Q988" s="97">
        <v>15.857142857142858</v>
      </c>
      <c r="R988" s="264">
        <v>0.42857142857142855</v>
      </c>
      <c r="S988" s="122">
        <v>11.142857142857142</v>
      </c>
      <c r="T988" s="122">
        <v>0.14285714285714285</v>
      </c>
      <c r="U988" s="122">
        <v>1.1428571428571428</v>
      </c>
      <c r="V988" s="122">
        <v>0.2857142857142857</v>
      </c>
      <c r="W988" s="122">
        <v>0.2857142857142857</v>
      </c>
      <c r="X988" s="122">
        <v>0</v>
      </c>
      <c r="Y988" s="122">
        <v>0</v>
      </c>
      <c r="Z988" s="122">
        <v>0.5714285714285714</v>
      </c>
      <c r="AA988" s="122">
        <v>1.8571428571428572</v>
      </c>
      <c r="AB988" s="122">
        <v>0</v>
      </c>
      <c r="AC988" s="323">
        <v>0</v>
      </c>
      <c r="AD988" s="197"/>
      <c r="AE988" s="97">
        <v>31.571428571428569</v>
      </c>
      <c r="AF988" s="264">
        <v>0.42857142857142855</v>
      </c>
      <c r="AG988" s="122">
        <v>23.142857142857142</v>
      </c>
      <c r="AH988" s="122">
        <v>0.14285714285714285</v>
      </c>
      <c r="AI988" s="122">
        <v>3</v>
      </c>
      <c r="AJ988" s="122">
        <v>0.8571428571428571</v>
      </c>
      <c r="AK988" s="122">
        <v>0.5714285714285714</v>
      </c>
      <c r="AL988" s="122">
        <v>0</v>
      </c>
      <c r="AM988" s="122">
        <v>0.14285714285714285</v>
      </c>
      <c r="AN988" s="122">
        <v>0.8571428571428571</v>
      </c>
      <c r="AO988" s="122">
        <v>2.4285714285714284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19.285714285714288</v>
      </c>
      <c r="D989" s="264">
        <v>0</v>
      </c>
      <c r="E989" s="122">
        <v>12.857142857142858</v>
      </c>
      <c r="F989" s="122">
        <v>0.14285714285714285</v>
      </c>
      <c r="G989" s="122">
        <v>3.1428571428571428</v>
      </c>
      <c r="H989" s="122">
        <v>1</v>
      </c>
      <c r="I989" s="122">
        <v>0.8571428571428571</v>
      </c>
      <c r="J989" s="122">
        <v>0</v>
      </c>
      <c r="K989" s="122">
        <v>0</v>
      </c>
      <c r="L989" s="122">
        <v>0.5714285714285714</v>
      </c>
      <c r="M989" s="122">
        <v>0.7142857142857143</v>
      </c>
      <c r="N989" s="122">
        <v>0</v>
      </c>
      <c r="O989" s="323">
        <v>0</v>
      </c>
      <c r="P989" s="8"/>
      <c r="Q989" s="97">
        <v>15.999999999999998</v>
      </c>
      <c r="R989" s="264">
        <v>0.14285714285714285</v>
      </c>
      <c r="S989" s="122">
        <v>10.571428571428571</v>
      </c>
      <c r="T989" s="122">
        <v>0</v>
      </c>
      <c r="U989" s="122">
        <v>1.8571428571428572</v>
      </c>
      <c r="V989" s="122">
        <v>0.42857142857142855</v>
      </c>
      <c r="W989" s="122">
        <v>0</v>
      </c>
      <c r="X989" s="122">
        <v>0</v>
      </c>
      <c r="Y989" s="122">
        <v>0.14285714285714285</v>
      </c>
      <c r="Z989" s="122">
        <v>1</v>
      </c>
      <c r="AA989" s="122">
        <v>1.7142857142857142</v>
      </c>
      <c r="AB989" s="122">
        <v>0.14285714285714285</v>
      </c>
      <c r="AC989" s="323">
        <v>0</v>
      </c>
      <c r="AD989" s="8"/>
      <c r="AE989" s="97">
        <v>35.285714285714285</v>
      </c>
      <c r="AF989" s="264">
        <v>0.14285714285714285</v>
      </c>
      <c r="AG989" s="122">
        <v>23.428571428571427</v>
      </c>
      <c r="AH989" s="122">
        <v>0.14285714285714285</v>
      </c>
      <c r="AI989" s="122">
        <v>5</v>
      </c>
      <c r="AJ989" s="122">
        <v>1.4285714285714286</v>
      </c>
      <c r="AK989" s="122">
        <v>0.8571428571428571</v>
      </c>
      <c r="AL989" s="122">
        <v>0</v>
      </c>
      <c r="AM989" s="122">
        <v>0.14285714285714285</v>
      </c>
      <c r="AN989" s="122">
        <v>1.5714285714285714</v>
      </c>
      <c r="AO989" s="122">
        <v>2.4285714285714284</v>
      </c>
      <c r="AP989" s="122">
        <v>0.14285714285714285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27</v>
      </c>
      <c r="D990" s="264">
        <v>0.2857142857142857</v>
      </c>
      <c r="E990" s="122">
        <v>19.714285714285715</v>
      </c>
      <c r="F990" s="122">
        <v>0.14285714285714285</v>
      </c>
      <c r="G990" s="122">
        <v>3.5714285714285716</v>
      </c>
      <c r="H990" s="122">
        <v>1</v>
      </c>
      <c r="I990" s="122">
        <v>0.2857142857142857</v>
      </c>
      <c r="J990" s="122">
        <v>0</v>
      </c>
      <c r="K990" s="122">
        <v>0.5714285714285714</v>
      </c>
      <c r="L990" s="122">
        <v>0.14285714285714285</v>
      </c>
      <c r="M990" s="122">
        <v>1.2857142857142858</v>
      </c>
      <c r="N990" s="122">
        <v>0</v>
      </c>
      <c r="O990" s="323">
        <v>0</v>
      </c>
      <c r="P990" s="8"/>
      <c r="Q990" s="97">
        <v>20.999999999999993</v>
      </c>
      <c r="R990" s="264">
        <v>0.14285714285714285</v>
      </c>
      <c r="S990" s="122">
        <v>16.428571428571427</v>
      </c>
      <c r="T990" s="122">
        <v>0.14285714285714285</v>
      </c>
      <c r="U990" s="122">
        <v>2.1428571428571428</v>
      </c>
      <c r="V990" s="122">
        <v>0.2857142857142857</v>
      </c>
      <c r="W990" s="122">
        <v>0</v>
      </c>
      <c r="X990" s="122">
        <v>0.14285714285714285</v>
      </c>
      <c r="Y990" s="122">
        <v>0</v>
      </c>
      <c r="Z990" s="122">
        <v>1.2857142857142858</v>
      </c>
      <c r="AA990" s="122">
        <v>0.42857142857142855</v>
      </c>
      <c r="AB990" s="122">
        <v>0</v>
      </c>
      <c r="AC990" s="323">
        <v>0</v>
      </c>
      <c r="AD990" s="8"/>
      <c r="AE990" s="97">
        <v>48.000000000000007</v>
      </c>
      <c r="AF990" s="264">
        <v>0.42857142857142855</v>
      </c>
      <c r="AG990" s="122">
        <v>36.142857142857146</v>
      </c>
      <c r="AH990" s="122">
        <v>0.2857142857142857</v>
      </c>
      <c r="AI990" s="122">
        <v>5.7142857142857144</v>
      </c>
      <c r="AJ990" s="122">
        <v>1.2857142857142858</v>
      </c>
      <c r="AK990" s="122">
        <v>0.2857142857142857</v>
      </c>
      <c r="AL990" s="122">
        <v>0.14285714285714285</v>
      </c>
      <c r="AM990" s="122">
        <v>0.5714285714285714</v>
      </c>
      <c r="AN990" s="122">
        <v>1.4285714285714286</v>
      </c>
      <c r="AO990" s="122">
        <v>1.7142857142857142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33</v>
      </c>
      <c r="D991" s="264">
        <v>1</v>
      </c>
      <c r="E991" s="122">
        <v>24.857142857142858</v>
      </c>
      <c r="F991" s="122">
        <v>0.5714285714285714</v>
      </c>
      <c r="G991" s="122">
        <v>4</v>
      </c>
      <c r="H991" s="122">
        <v>1.1428571428571428</v>
      </c>
      <c r="I991" s="122">
        <v>0.7142857142857143</v>
      </c>
      <c r="J991" s="122">
        <v>0</v>
      </c>
      <c r="K991" s="122">
        <v>0</v>
      </c>
      <c r="L991" s="122">
        <v>0.2857142857142857</v>
      </c>
      <c r="M991" s="122">
        <v>0.42857142857142855</v>
      </c>
      <c r="N991" s="122">
        <v>0</v>
      </c>
      <c r="O991" s="323">
        <v>0</v>
      </c>
      <c r="P991" s="8"/>
      <c r="Q991" s="97">
        <v>32</v>
      </c>
      <c r="R991" s="264">
        <v>2.2857142857142856</v>
      </c>
      <c r="S991" s="122">
        <v>22.714285714285715</v>
      </c>
      <c r="T991" s="122">
        <v>0.14285714285714285</v>
      </c>
      <c r="U991" s="122">
        <v>3.1428571428571428</v>
      </c>
      <c r="V991" s="122">
        <v>0.5714285714285714</v>
      </c>
      <c r="W991" s="122">
        <v>0.5714285714285714</v>
      </c>
      <c r="X991" s="122">
        <v>0</v>
      </c>
      <c r="Y991" s="122">
        <v>0.42857142857142855</v>
      </c>
      <c r="Z991" s="122">
        <v>1</v>
      </c>
      <c r="AA991" s="122">
        <v>1.1428571428571428</v>
      </c>
      <c r="AB991" s="122">
        <v>0</v>
      </c>
      <c r="AC991" s="323">
        <v>0</v>
      </c>
      <c r="AD991" s="8"/>
      <c r="AE991" s="97">
        <v>65</v>
      </c>
      <c r="AF991" s="264">
        <v>3.2857142857142856</v>
      </c>
      <c r="AG991" s="122">
        <v>47.571428571428569</v>
      </c>
      <c r="AH991" s="122">
        <v>0.7142857142857143</v>
      </c>
      <c r="AI991" s="122">
        <v>7.1428571428571432</v>
      </c>
      <c r="AJ991" s="122">
        <v>1.7142857142857142</v>
      </c>
      <c r="AK991" s="122">
        <v>1.2857142857142858</v>
      </c>
      <c r="AL991" s="122">
        <v>0</v>
      </c>
      <c r="AM991" s="122">
        <v>0.42857142857142855</v>
      </c>
      <c r="AN991" s="122">
        <v>1.2857142857142858</v>
      </c>
      <c r="AO991" s="122">
        <v>1.5714285714285714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45.714285714285715</v>
      </c>
      <c r="D992" s="264">
        <v>0.7142857142857143</v>
      </c>
      <c r="E992" s="122">
        <v>34.857142857142854</v>
      </c>
      <c r="F992" s="122">
        <v>0</v>
      </c>
      <c r="G992" s="122">
        <v>5.7142857142857144</v>
      </c>
      <c r="H992" s="122">
        <v>1.5714285714285714</v>
      </c>
      <c r="I992" s="122">
        <v>0.7142857142857143</v>
      </c>
      <c r="J992" s="122">
        <v>0</v>
      </c>
      <c r="K992" s="122">
        <v>0</v>
      </c>
      <c r="L992" s="122">
        <v>0.42857142857142855</v>
      </c>
      <c r="M992" s="122">
        <v>1.7142857142857142</v>
      </c>
      <c r="N992" s="122">
        <v>0</v>
      </c>
      <c r="O992" s="323">
        <v>0</v>
      </c>
      <c r="P992" s="8"/>
      <c r="Q992" s="97">
        <v>37.714285714285708</v>
      </c>
      <c r="R992" s="264">
        <v>2.2857142857142856</v>
      </c>
      <c r="S992" s="122">
        <v>28.571428571428573</v>
      </c>
      <c r="T992" s="122">
        <v>0</v>
      </c>
      <c r="U992" s="122">
        <v>4.7142857142857144</v>
      </c>
      <c r="V992" s="122">
        <v>0</v>
      </c>
      <c r="W992" s="122">
        <v>0.2857142857142857</v>
      </c>
      <c r="X992" s="122">
        <v>0.14285714285714285</v>
      </c>
      <c r="Y992" s="122">
        <v>0</v>
      </c>
      <c r="Z992" s="122">
        <v>0.8571428571428571</v>
      </c>
      <c r="AA992" s="122">
        <v>0.8571428571428571</v>
      </c>
      <c r="AB992" s="122">
        <v>0</v>
      </c>
      <c r="AC992" s="323">
        <v>0</v>
      </c>
      <c r="AD992" s="8"/>
      <c r="AE992" s="97">
        <v>83.428571428571431</v>
      </c>
      <c r="AF992" s="264">
        <v>3</v>
      </c>
      <c r="AG992" s="122">
        <v>63.428571428571431</v>
      </c>
      <c r="AH992" s="122">
        <v>0</v>
      </c>
      <c r="AI992" s="122">
        <v>10.428571428571429</v>
      </c>
      <c r="AJ992" s="122">
        <v>1.5714285714285714</v>
      </c>
      <c r="AK992" s="122">
        <v>1</v>
      </c>
      <c r="AL992" s="122">
        <v>0.14285714285714285</v>
      </c>
      <c r="AM992" s="122">
        <v>0</v>
      </c>
      <c r="AN992" s="122">
        <v>1.2857142857142858</v>
      </c>
      <c r="AO992" s="122">
        <v>2.5714285714285716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57.857142857142854</v>
      </c>
      <c r="D993" s="264">
        <v>0.8571428571428571</v>
      </c>
      <c r="E993" s="122">
        <v>47</v>
      </c>
      <c r="F993" s="122">
        <v>0.14285714285714285</v>
      </c>
      <c r="G993" s="122">
        <v>5.4285714285714288</v>
      </c>
      <c r="H993" s="122">
        <v>1.8571428571428572</v>
      </c>
      <c r="I993" s="122">
        <v>0.5714285714285714</v>
      </c>
      <c r="J993" s="122">
        <v>0</v>
      </c>
      <c r="K993" s="122">
        <v>0</v>
      </c>
      <c r="L993" s="122">
        <v>0.5714285714285714</v>
      </c>
      <c r="M993" s="122">
        <v>1.4285714285714286</v>
      </c>
      <c r="N993" s="122">
        <v>0</v>
      </c>
      <c r="O993" s="323">
        <v>0</v>
      </c>
      <c r="P993" s="8"/>
      <c r="Q993" s="97">
        <v>40.142857142857146</v>
      </c>
      <c r="R993" s="264">
        <v>2.7142857142857144</v>
      </c>
      <c r="S993" s="122">
        <v>31</v>
      </c>
      <c r="T993" s="122">
        <v>0</v>
      </c>
      <c r="U993" s="122">
        <v>3.1428571428571428</v>
      </c>
      <c r="V993" s="122">
        <v>1.2857142857142858</v>
      </c>
      <c r="W993" s="122">
        <v>0.42857142857142855</v>
      </c>
      <c r="X993" s="122">
        <v>0</v>
      </c>
      <c r="Y993" s="122">
        <v>0.5714285714285714</v>
      </c>
      <c r="Z993" s="122">
        <v>0.7142857142857143</v>
      </c>
      <c r="AA993" s="122">
        <v>0.2857142857142857</v>
      </c>
      <c r="AB993" s="122">
        <v>0</v>
      </c>
      <c r="AC993" s="323">
        <v>0</v>
      </c>
      <c r="AD993" s="8"/>
      <c r="AE993" s="97">
        <v>97.999999999999986</v>
      </c>
      <c r="AF993" s="264">
        <v>3.5714285714285716</v>
      </c>
      <c r="AG993" s="122">
        <v>78</v>
      </c>
      <c r="AH993" s="122">
        <v>0.14285714285714285</v>
      </c>
      <c r="AI993" s="122">
        <v>8.5714285714285712</v>
      </c>
      <c r="AJ993" s="122">
        <v>3.1428571428571428</v>
      </c>
      <c r="AK993" s="122">
        <v>1</v>
      </c>
      <c r="AL993" s="122">
        <v>0</v>
      </c>
      <c r="AM993" s="122">
        <v>0.5714285714285714</v>
      </c>
      <c r="AN993" s="122">
        <v>1.2857142857142858</v>
      </c>
      <c r="AO993" s="122">
        <v>1.7142857142857142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65.428571428571416</v>
      </c>
      <c r="D994" s="264">
        <v>1.4285714285714286</v>
      </c>
      <c r="E994" s="122">
        <v>55.285714285714285</v>
      </c>
      <c r="F994" s="122">
        <v>0.14285714285714285</v>
      </c>
      <c r="G994" s="122">
        <v>5.2857142857142856</v>
      </c>
      <c r="H994" s="122">
        <v>1.1428571428571428</v>
      </c>
      <c r="I994" s="122">
        <v>0.7142857142857143</v>
      </c>
      <c r="J994" s="122">
        <v>0.14285714285714285</v>
      </c>
      <c r="K994" s="122">
        <v>0</v>
      </c>
      <c r="L994" s="122">
        <v>0.7142857142857143</v>
      </c>
      <c r="M994" s="122">
        <v>0.5714285714285714</v>
      </c>
      <c r="N994" s="122">
        <v>0</v>
      </c>
      <c r="O994" s="323">
        <v>0</v>
      </c>
      <c r="P994" s="8"/>
      <c r="Q994" s="97">
        <v>43.857142857142854</v>
      </c>
      <c r="R994" s="264">
        <v>2.8571428571428572</v>
      </c>
      <c r="S994" s="122">
        <v>36.285714285714285</v>
      </c>
      <c r="T994" s="122">
        <v>0</v>
      </c>
      <c r="U994" s="122">
        <v>3.2857142857142856</v>
      </c>
      <c r="V994" s="122">
        <v>0.2857142857142857</v>
      </c>
      <c r="W994" s="122">
        <v>0.14285714285714285</v>
      </c>
      <c r="X994" s="122">
        <v>0</v>
      </c>
      <c r="Y994" s="122">
        <v>0.2857142857142857</v>
      </c>
      <c r="Z994" s="122">
        <v>0.14285714285714285</v>
      </c>
      <c r="AA994" s="122">
        <v>0.5714285714285714</v>
      </c>
      <c r="AB994" s="122">
        <v>0</v>
      </c>
      <c r="AC994" s="323">
        <v>0</v>
      </c>
      <c r="AD994" s="8"/>
      <c r="AE994" s="97">
        <v>109.28571428571429</v>
      </c>
      <c r="AF994" s="264">
        <v>4.2857142857142856</v>
      </c>
      <c r="AG994" s="122">
        <v>91.571428571428569</v>
      </c>
      <c r="AH994" s="122">
        <v>0.14285714285714285</v>
      </c>
      <c r="AI994" s="122">
        <v>8.5714285714285712</v>
      </c>
      <c r="AJ994" s="122">
        <v>1.4285714285714286</v>
      </c>
      <c r="AK994" s="122">
        <v>0.8571428571428571</v>
      </c>
      <c r="AL994" s="122">
        <v>0.14285714285714285</v>
      </c>
      <c r="AM994" s="122">
        <v>0.2857142857142857</v>
      </c>
      <c r="AN994" s="122">
        <v>0.8571428571428571</v>
      </c>
      <c r="AO994" s="122">
        <v>1.1428571428571428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79.571428571428569</v>
      </c>
      <c r="D995" s="264">
        <v>1.5714285714285714</v>
      </c>
      <c r="E995" s="122">
        <v>68.428571428571431</v>
      </c>
      <c r="F995" s="122">
        <v>0.14285714285714285</v>
      </c>
      <c r="G995" s="122">
        <v>6.1428571428571432</v>
      </c>
      <c r="H995" s="122">
        <v>1.5714285714285714</v>
      </c>
      <c r="I995" s="122">
        <v>0.8571428571428571</v>
      </c>
      <c r="J995" s="122">
        <v>0</v>
      </c>
      <c r="K995" s="122">
        <v>0</v>
      </c>
      <c r="L995" s="122">
        <v>0.2857142857142857</v>
      </c>
      <c r="M995" s="122">
        <v>0.5714285714285714</v>
      </c>
      <c r="N995" s="122">
        <v>0</v>
      </c>
      <c r="O995" s="323">
        <v>0</v>
      </c>
      <c r="P995" s="8"/>
      <c r="Q995" s="97">
        <v>54.142857142857146</v>
      </c>
      <c r="R995" s="264">
        <v>3.8571428571428572</v>
      </c>
      <c r="S995" s="122">
        <v>43.142857142857146</v>
      </c>
      <c r="T995" s="122">
        <v>0.2857142857142857</v>
      </c>
      <c r="U995" s="122">
        <v>5</v>
      </c>
      <c r="V995" s="122">
        <v>0.2857142857142857</v>
      </c>
      <c r="W995" s="122">
        <v>0.2857142857142857</v>
      </c>
      <c r="X995" s="122">
        <v>0</v>
      </c>
      <c r="Y995" s="122">
        <v>0.14285714285714285</v>
      </c>
      <c r="Z995" s="122">
        <v>0.5714285714285714</v>
      </c>
      <c r="AA995" s="122">
        <v>0.2857142857142857</v>
      </c>
      <c r="AB995" s="122">
        <v>0.14285714285714285</v>
      </c>
      <c r="AC995" s="323">
        <v>0.14285714285714285</v>
      </c>
      <c r="AD995" s="8"/>
      <c r="AE995" s="97">
        <v>133.71428571428572</v>
      </c>
      <c r="AF995" s="264">
        <v>5.4285714285714288</v>
      </c>
      <c r="AG995" s="122">
        <v>111.57142857142857</v>
      </c>
      <c r="AH995" s="122">
        <v>0.42857142857142855</v>
      </c>
      <c r="AI995" s="122">
        <v>11.142857142857142</v>
      </c>
      <c r="AJ995" s="122">
        <v>1.8571428571428572</v>
      </c>
      <c r="AK995" s="122">
        <v>1.1428571428571428</v>
      </c>
      <c r="AL995" s="122">
        <v>0</v>
      </c>
      <c r="AM995" s="122">
        <v>0.14285714285714285</v>
      </c>
      <c r="AN995" s="122">
        <v>0.8571428571428571</v>
      </c>
      <c r="AO995" s="122">
        <v>0.8571428571428571</v>
      </c>
      <c r="AP995" s="122">
        <v>0.14285714285714285</v>
      </c>
      <c r="AQ995" s="323">
        <v>0.14285714285714285</v>
      </c>
      <c r="AR995" s="11"/>
    </row>
    <row r="996" spans="1:44" x14ac:dyDescent="0.25">
      <c r="A996" s="240"/>
      <c r="B996" s="311">
        <v>0.32291700000000001</v>
      </c>
      <c r="C996" s="97">
        <v>100.71428571428571</v>
      </c>
      <c r="D996" s="264">
        <v>1.5714285714285714</v>
      </c>
      <c r="E996" s="122">
        <v>89.142857142857139</v>
      </c>
      <c r="F996" s="122">
        <v>0.7142857142857143</v>
      </c>
      <c r="G996" s="122">
        <v>6.2857142857142856</v>
      </c>
      <c r="H996" s="122">
        <v>1.1428571428571428</v>
      </c>
      <c r="I996" s="122">
        <v>0.8571428571428571</v>
      </c>
      <c r="J996" s="122">
        <v>0</v>
      </c>
      <c r="K996" s="122">
        <v>0.2857142857142857</v>
      </c>
      <c r="L996" s="122">
        <v>0.14285714285714285</v>
      </c>
      <c r="M996" s="122">
        <v>0.42857142857142855</v>
      </c>
      <c r="N996" s="122">
        <v>0.14285714285714285</v>
      </c>
      <c r="O996" s="323">
        <v>0</v>
      </c>
      <c r="P996" s="8"/>
      <c r="Q996" s="97">
        <v>49.000000000000007</v>
      </c>
      <c r="R996" s="264">
        <v>6.2857142857142856</v>
      </c>
      <c r="S996" s="122">
        <v>37</v>
      </c>
      <c r="T996" s="122">
        <v>0</v>
      </c>
      <c r="U996" s="122">
        <v>4.4285714285714288</v>
      </c>
      <c r="V996" s="122">
        <v>0.42857142857142855</v>
      </c>
      <c r="W996" s="122">
        <v>0.42857142857142855</v>
      </c>
      <c r="X996" s="122">
        <v>0</v>
      </c>
      <c r="Y996" s="122">
        <v>0</v>
      </c>
      <c r="Z996" s="122">
        <v>0.14285714285714285</v>
      </c>
      <c r="AA996" s="122">
        <v>0.2857142857142857</v>
      </c>
      <c r="AB996" s="122">
        <v>0</v>
      </c>
      <c r="AC996" s="323">
        <v>0</v>
      </c>
      <c r="AD996" s="8"/>
      <c r="AE996" s="97">
        <v>149.71428571428572</v>
      </c>
      <c r="AF996" s="264">
        <v>7.8571428571428568</v>
      </c>
      <c r="AG996" s="122">
        <v>126.14285714285714</v>
      </c>
      <c r="AH996" s="122">
        <v>0.7142857142857143</v>
      </c>
      <c r="AI996" s="122">
        <v>10.714285714285714</v>
      </c>
      <c r="AJ996" s="122">
        <v>1.5714285714285714</v>
      </c>
      <c r="AK996" s="122">
        <v>1.2857142857142858</v>
      </c>
      <c r="AL996" s="122">
        <v>0</v>
      </c>
      <c r="AM996" s="122">
        <v>0.2857142857142857</v>
      </c>
      <c r="AN996" s="122">
        <v>0.2857142857142857</v>
      </c>
      <c r="AO996" s="122">
        <v>0.7142857142857143</v>
      </c>
      <c r="AP996" s="122">
        <v>0.14285714285714285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109.42857142857143</v>
      </c>
      <c r="D997" s="264">
        <v>1.2857142857142858</v>
      </c>
      <c r="E997" s="122">
        <v>96.142857142857139</v>
      </c>
      <c r="F997" s="122">
        <v>0.2857142857142857</v>
      </c>
      <c r="G997" s="122">
        <v>7.7142857142857144</v>
      </c>
      <c r="H997" s="122">
        <v>1</v>
      </c>
      <c r="I997" s="122">
        <v>0.42857142857142855</v>
      </c>
      <c r="J997" s="122">
        <v>0</v>
      </c>
      <c r="K997" s="122">
        <v>0.8571428571428571</v>
      </c>
      <c r="L997" s="122">
        <v>0.7142857142857143</v>
      </c>
      <c r="M997" s="122">
        <v>0.8571428571428571</v>
      </c>
      <c r="N997" s="122">
        <v>0.14285714285714285</v>
      </c>
      <c r="O997" s="323">
        <v>0</v>
      </c>
      <c r="P997" s="8"/>
      <c r="Q997" s="97">
        <v>59.571428571428577</v>
      </c>
      <c r="R997" s="264">
        <v>5.2857142857142856</v>
      </c>
      <c r="S997" s="122">
        <v>48.142857142857146</v>
      </c>
      <c r="T997" s="122">
        <v>0.14285714285714285</v>
      </c>
      <c r="U997" s="122">
        <v>4</v>
      </c>
      <c r="V997" s="122">
        <v>0.5714285714285714</v>
      </c>
      <c r="W997" s="122">
        <v>0.2857142857142857</v>
      </c>
      <c r="X997" s="122">
        <v>0</v>
      </c>
      <c r="Y997" s="122">
        <v>0.14285714285714285</v>
      </c>
      <c r="Z997" s="122">
        <v>0.42857142857142855</v>
      </c>
      <c r="AA997" s="122">
        <v>0.5714285714285714</v>
      </c>
      <c r="AB997" s="122">
        <v>0</v>
      </c>
      <c r="AC997" s="323">
        <v>0</v>
      </c>
      <c r="AD997" s="8"/>
      <c r="AE997" s="97">
        <v>169</v>
      </c>
      <c r="AF997" s="264">
        <v>6.5714285714285712</v>
      </c>
      <c r="AG997" s="122">
        <v>144.28571428571428</v>
      </c>
      <c r="AH997" s="122">
        <v>0.42857142857142855</v>
      </c>
      <c r="AI997" s="122">
        <v>11.714285714285714</v>
      </c>
      <c r="AJ997" s="122">
        <v>1.5714285714285714</v>
      </c>
      <c r="AK997" s="122">
        <v>0.7142857142857143</v>
      </c>
      <c r="AL997" s="122">
        <v>0</v>
      </c>
      <c r="AM997" s="122">
        <v>1</v>
      </c>
      <c r="AN997" s="122">
        <v>1.1428571428571428</v>
      </c>
      <c r="AO997" s="122">
        <v>1.4285714285714286</v>
      </c>
      <c r="AP997" s="122">
        <v>0.14285714285714285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98.571428571428584</v>
      </c>
      <c r="D998" s="264">
        <v>1.8571428571428572</v>
      </c>
      <c r="E998" s="122">
        <v>87.571428571428569</v>
      </c>
      <c r="F998" s="122">
        <v>0.2857142857142857</v>
      </c>
      <c r="G998" s="122">
        <v>5.4285714285714288</v>
      </c>
      <c r="H998" s="122">
        <v>1.1428571428571428</v>
      </c>
      <c r="I998" s="122">
        <v>0.8571428571428571</v>
      </c>
      <c r="J998" s="122">
        <v>0</v>
      </c>
      <c r="K998" s="122">
        <v>0.42857142857142855</v>
      </c>
      <c r="L998" s="122">
        <v>0.42857142857142855</v>
      </c>
      <c r="M998" s="122">
        <v>0.5714285714285714</v>
      </c>
      <c r="N998" s="122">
        <v>0</v>
      </c>
      <c r="O998" s="323">
        <v>0</v>
      </c>
      <c r="P998" s="8"/>
      <c r="Q998" s="97">
        <v>60.857142857142868</v>
      </c>
      <c r="R998" s="264">
        <v>5.2857142857142856</v>
      </c>
      <c r="S998" s="122">
        <v>49.714285714285715</v>
      </c>
      <c r="T998" s="122">
        <v>0.42857142857142855</v>
      </c>
      <c r="U998" s="122">
        <v>3.5714285714285716</v>
      </c>
      <c r="V998" s="122">
        <v>0.7142857142857143</v>
      </c>
      <c r="W998" s="122">
        <v>0.14285714285714285</v>
      </c>
      <c r="X998" s="122">
        <v>0.14285714285714285</v>
      </c>
      <c r="Y998" s="122">
        <v>0</v>
      </c>
      <c r="Z998" s="122">
        <v>0.42857142857142855</v>
      </c>
      <c r="AA998" s="122">
        <v>0.42857142857142855</v>
      </c>
      <c r="AB998" s="122">
        <v>0</v>
      </c>
      <c r="AC998" s="323">
        <v>0</v>
      </c>
      <c r="AD998" s="8"/>
      <c r="AE998" s="97">
        <v>159.42857142857142</v>
      </c>
      <c r="AF998" s="264">
        <v>7.1428571428571432</v>
      </c>
      <c r="AG998" s="122">
        <v>137.28571428571428</v>
      </c>
      <c r="AH998" s="122">
        <v>0.7142857142857143</v>
      </c>
      <c r="AI998" s="122">
        <v>9</v>
      </c>
      <c r="AJ998" s="122">
        <v>1.8571428571428572</v>
      </c>
      <c r="AK998" s="122">
        <v>1</v>
      </c>
      <c r="AL998" s="122">
        <v>0.14285714285714285</v>
      </c>
      <c r="AM998" s="122">
        <v>0.42857142857142855</v>
      </c>
      <c r="AN998" s="122">
        <v>0.8571428571428571</v>
      </c>
      <c r="AO998" s="122">
        <v>1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109.28571428571432</v>
      </c>
      <c r="D999" s="264">
        <v>2.5714285714285716</v>
      </c>
      <c r="E999" s="122">
        <v>95.428571428571431</v>
      </c>
      <c r="F999" s="122">
        <v>1</v>
      </c>
      <c r="G999" s="122">
        <v>6.2857142857142856</v>
      </c>
      <c r="H999" s="122">
        <v>1.2857142857142858</v>
      </c>
      <c r="I999" s="122">
        <v>0.5714285714285714</v>
      </c>
      <c r="J999" s="122">
        <v>0.2857142857142857</v>
      </c>
      <c r="K999" s="122">
        <v>0.2857142857142857</v>
      </c>
      <c r="L999" s="122">
        <v>0.2857142857142857</v>
      </c>
      <c r="M999" s="122">
        <v>1.2857142857142858</v>
      </c>
      <c r="N999" s="122">
        <v>0</v>
      </c>
      <c r="O999" s="323">
        <v>0</v>
      </c>
      <c r="P999" s="8"/>
      <c r="Q999" s="97">
        <v>70.571428571428569</v>
      </c>
      <c r="R999" s="264">
        <v>5.4285714285714288</v>
      </c>
      <c r="S999" s="122">
        <v>58.857142857142854</v>
      </c>
      <c r="T999" s="122">
        <v>0.2857142857142857</v>
      </c>
      <c r="U999" s="122">
        <v>3.4285714285714284</v>
      </c>
      <c r="V999" s="122">
        <v>0.7142857142857143</v>
      </c>
      <c r="W999" s="122">
        <v>0.8571428571428571</v>
      </c>
      <c r="X999" s="122">
        <v>0</v>
      </c>
      <c r="Y999" s="122">
        <v>0</v>
      </c>
      <c r="Z999" s="122">
        <v>0.7142857142857143</v>
      </c>
      <c r="AA999" s="122">
        <v>0.2857142857142857</v>
      </c>
      <c r="AB999" s="122">
        <v>0</v>
      </c>
      <c r="AC999" s="323">
        <v>0</v>
      </c>
      <c r="AD999" s="8"/>
      <c r="AE999" s="97">
        <v>179.85714285714283</v>
      </c>
      <c r="AF999" s="264">
        <v>8</v>
      </c>
      <c r="AG999" s="122">
        <v>154.28571428571428</v>
      </c>
      <c r="AH999" s="122">
        <v>1.2857142857142858</v>
      </c>
      <c r="AI999" s="122">
        <v>9.7142857142857135</v>
      </c>
      <c r="AJ999" s="122">
        <v>2</v>
      </c>
      <c r="AK999" s="122">
        <v>1.4285714285714286</v>
      </c>
      <c r="AL999" s="122">
        <v>0.2857142857142857</v>
      </c>
      <c r="AM999" s="122">
        <v>0.2857142857142857</v>
      </c>
      <c r="AN999" s="122">
        <v>1</v>
      </c>
      <c r="AO999" s="122">
        <v>1.5714285714285714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103.85714285714285</v>
      </c>
      <c r="D1000" s="264">
        <v>2.4285714285714284</v>
      </c>
      <c r="E1000" s="122">
        <v>93.714285714285708</v>
      </c>
      <c r="F1000" s="122">
        <v>0.8571428571428571</v>
      </c>
      <c r="G1000" s="122">
        <v>3.5714285714285716</v>
      </c>
      <c r="H1000" s="122">
        <v>1.1428571428571428</v>
      </c>
      <c r="I1000" s="122">
        <v>0.8571428571428571</v>
      </c>
      <c r="J1000" s="122">
        <v>0</v>
      </c>
      <c r="K1000" s="122">
        <v>0.14285714285714285</v>
      </c>
      <c r="L1000" s="122">
        <v>0.14285714285714285</v>
      </c>
      <c r="M1000" s="122">
        <v>0.8571428571428571</v>
      </c>
      <c r="N1000" s="122">
        <v>0.14285714285714285</v>
      </c>
      <c r="O1000" s="323">
        <v>0</v>
      </c>
      <c r="P1000" s="8"/>
      <c r="Q1000" s="97">
        <v>73.428571428571402</v>
      </c>
      <c r="R1000" s="264">
        <v>6.4285714285714288</v>
      </c>
      <c r="S1000" s="122">
        <v>58.714285714285715</v>
      </c>
      <c r="T1000" s="122">
        <v>0.14285714285714285</v>
      </c>
      <c r="U1000" s="122">
        <v>5.4285714285714288</v>
      </c>
      <c r="V1000" s="122">
        <v>0.7142857142857143</v>
      </c>
      <c r="W1000" s="122">
        <v>1.1428571428571428</v>
      </c>
      <c r="X1000" s="122">
        <v>0.14285714285714285</v>
      </c>
      <c r="Y1000" s="122">
        <v>0</v>
      </c>
      <c r="Z1000" s="122">
        <v>0.5714285714285714</v>
      </c>
      <c r="AA1000" s="122">
        <v>0.14285714285714285</v>
      </c>
      <c r="AB1000" s="122">
        <v>0</v>
      </c>
      <c r="AC1000" s="323">
        <v>0</v>
      </c>
      <c r="AD1000" s="8"/>
      <c r="AE1000" s="97">
        <v>177.28571428571428</v>
      </c>
      <c r="AF1000" s="264">
        <v>8.8571428571428577</v>
      </c>
      <c r="AG1000" s="122">
        <v>152.42857142857142</v>
      </c>
      <c r="AH1000" s="122">
        <v>1</v>
      </c>
      <c r="AI1000" s="122">
        <v>9</v>
      </c>
      <c r="AJ1000" s="122">
        <v>1.8571428571428572</v>
      </c>
      <c r="AK1000" s="122">
        <v>2</v>
      </c>
      <c r="AL1000" s="122">
        <v>0.14285714285714285</v>
      </c>
      <c r="AM1000" s="122">
        <v>0.14285714285714285</v>
      </c>
      <c r="AN1000" s="122">
        <v>0.7142857142857143</v>
      </c>
      <c r="AO1000" s="122">
        <v>1</v>
      </c>
      <c r="AP1000" s="122">
        <v>0.14285714285714285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100.42857142857142</v>
      </c>
      <c r="D1001" s="264">
        <v>2</v>
      </c>
      <c r="E1001" s="122">
        <v>88.857142857142861</v>
      </c>
      <c r="F1001" s="122">
        <v>0.5714285714285714</v>
      </c>
      <c r="G1001" s="122">
        <v>5.7142857142857144</v>
      </c>
      <c r="H1001" s="122">
        <v>1.5714285714285714</v>
      </c>
      <c r="I1001" s="122">
        <v>0.5714285714285714</v>
      </c>
      <c r="J1001" s="122">
        <v>0</v>
      </c>
      <c r="K1001" s="122">
        <v>0.14285714285714285</v>
      </c>
      <c r="L1001" s="122">
        <v>0.14285714285714285</v>
      </c>
      <c r="M1001" s="122">
        <v>0.8571428571428571</v>
      </c>
      <c r="N1001" s="122">
        <v>0</v>
      </c>
      <c r="O1001" s="323">
        <v>0</v>
      </c>
      <c r="P1001" s="8"/>
      <c r="Q1001" s="97">
        <v>65.428571428571431</v>
      </c>
      <c r="R1001" s="264">
        <v>4.1428571428571432</v>
      </c>
      <c r="S1001" s="122">
        <v>53</v>
      </c>
      <c r="T1001" s="122">
        <v>0.14285714285714285</v>
      </c>
      <c r="U1001" s="122">
        <v>4.8571428571428568</v>
      </c>
      <c r="V1001" s="122">
        <v>1</v>
      </c>
      <c r="W1001" s="122">
        <v>0.7142857142857143</v>
      </c>
      <c r="X1001" s="122">
        <v>0.14285714285714285</v>
      </c>
      <c r="Y1001" s="122">
        <v>0.2857142857142857</v>
      </c>
      <c r="Z1001" s="122">
        <v>0.42857142857142855</v>
      </c>
      <c r="AA1001" s="122">
        <v>0.7142857142857143</v>
      </c>
      <c r="AB1001" s="122">
        <v>0</v>
      </c>
      <c r="AC1001" s="323">
        <v>0</v>
      </c>
      <c r="AD1001" s="8"/>
      <c r="AE1001" s="97">
        <v>165.85714285714289</v>
      </c>
      <c r="AF1001" s="264">
        <v>6.1428571428571432</v>
      </c>
      <c r="AG1001" s="122">
        <v>141.85714285714286</v>
      </c>
      <c r="AH1001" s="122">
        <v>0.7142857142857143</v>
      </c>
      <c r="AI1001" s="122">
        <v>10.571428571428571</v>
      </c>
      <c r="AJ1001" s="122">
        <v>2.5714285714285716</v>
      </c>
      <c r="AK1001" s="122">
        <v>1.2857142857142858</v>
      </c>
      <c r="AL1001" s="122">
        <v>0.14285714285714285</v>
      </c>
      <c r="AM1001" s="122">
        <v>0.42857142857142855</v>
      </c>
      <c r="AN1001" s="122">
        <v>0.5714285714285714</v>
      </c>
      <c r="AO1001" s="122">
        <v>1.5714285714285714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84.857142857142861</v>
      </c>
      <c r="D1002" s="264">
        <v>1.8571428571428572</v>
      </c>
      <c r="E1002" s="122">
        <v>73.857142857142861</v>
      </c>
      <c r="F1002" s="122">
        <v>0</v>
      </c>
      <c r="G1002" s="122">
        <v>6.5714285714285712</v>
      </c>
      <c r="H1002" s="122">
        <v>1</v>
      </c>
      <c r="I1002" s="122">
        <v>0</v>
      </c>
      <c r="J1002" s="122">
        <v>0</v>
      </c>
      <c r="K1002" s="122">
        <v>0.14285714285714285</v>
      </c>
      <c r="L1002" s="122">
        <v>0.8571428571428571</v>
      </c>
      <c r="M1002" s="122">
        <v>0.5714285714285714</v>
      </c>
      <c r="N1002" s="122">
        <v>0</v>
      </c>
      <c r="O1002" s="323">
        <v>0</v>
      </c>
      <c r="P1002" s="8"/>
      <c r="Q1002" s="97">
        <v>64.857142857142861</v>
      </c>
      <c r="R1002" s="264">
        <v>3.7142857142857144</v>
      </c>
      <c r="S1002" s="122">
        <v>51.714285714285715</v>
      </c>
      <c r="T1002" s="122">
        <v>0.2857142857142857</v>
      </c>
      <c r="U1002" s="122">
        <v>6.1428571428571432</v>
      </c>
      <c r="V1002" s="122">
        <v>0.7142857142857143</v>
      </c>
      <c r="W1002" s="122">
        <v>0.8571428571428571</v>
      </c>
      <c r="X1002" s="122">
        <v>0</v>
      </c>
      <c r="Y1002" s="122">
        <v>0.42857142857142855</v>
      </c>
      <c r="Z1002" s="122">
        <v>0.5714285714285714</v>
      </c>
      <c r="AA1002" s="122">
        <v>0.42857142857142855</v>
      </c>
      <c r="AB1002" s="122">
        <v>0</v>
      </c>
      <c r="AC1002" s="323">
        <v>0</v>
      </c>
      <c r="AD1002" s="8"/>
      <c r="AE1002" s="97">
        <v>149.71428571428572</v>
      </c>
      <c r="AF1002" s="264">
        <v>5.5714285714285712</v>
      </c>
      <c r="AG1002" s="122">
        <v>125.57142857142857</v>
      </c>
      <c r="AH1002" s="122">
        <v>0.2857142857142857</v>
      </c>
      <c r="AI1002" s="122">
        <v>12.714285714285714</v>
      </c>
      <c r="AJ1002" s="122">
        <v>1.7142857142857142</v>
      </c>
      <c r="AK1002" s="122">
        <v>0.8571428571428571</v>
      </c>
      <c r="AL1002" s="122">
        <v>0</v>
      </c>
      <c r="AM1002" s="122">
        <v>0.5714285714285714</v>
      </c>
      <c r="AN1002" s="122">
        <v>1.4285714285714286</v>
      </c>
      <c r="AO1002" s="122">
        <v>1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82.714285714285722</v>
      </c>
      <c r="D1003" s="264">
        <v>1.5714285714285714</v>
      </c>
      <c r="E1003" s="122">
        <v>71</v>
      </c>
      <c r="F1003" s="122">
        <v>0.2857142857142857</v>
      </c>
      <c r="G1003" s="122">
        <v>5.2857142857142856</v>
      </c>
      <c r="H1003" s="122">
        <v>0.7142857142857143</v>
      </c>
      <c r="I1003" s="122">
        <v>0.2857142857142857</v>
      </c>
      <c r="J1003" s="122">
        <v>0</v>
      </c>
      <c r="K1003" s="122">
        <v>0.42857142857142855</v>
      </c>
      <c r="L1003" s="122">
        <v>1.5714285714285714</v>
      </c>
      <c r="M1003" s="122">
        <v>1.5714285714285714</v>
      </c>
      <c r="N1003" s="122">
        <v>0</v>
      </c>
      <c r="O1003" s="323">
        <v>0</v>
      </c>
      <c r="P1003" s="8"/>
      <c r="Q1003" s="97">
        <v>70.999999999999986</v>
      </c>
      <c r="R1003" s="264">
        <v>2.4285714285714284</v>
      </c>
      <c r="S1003" s="122">
        <v>58.571428571428569</v>
      </c>
      <c r="T1003" s="122">
        <v>0.5714285714285714</v>
      </c>
      <c r="U1003" s="122">
        <v>5.5714285714285712</v>
      </c>
      <c r="V1003" s="122">
        <v>1</v>
      </c>
      <c r="W1003" s="122">
        <v>0.42857142857142855</v>
      </c>
      <c r="X1003" s="122">
        <v>0</v>
      </c>
      <c r="Y1003" s="122">
        <v>0.5714285714285714</v>
      </c>
      <c r="Z1003" s="122">
        <v>1</v>
      </c>
      <c r="AA1003" s="122">
        <v>0.7142857142857143</v>
      </c>
      <c r="AB1003" s="122">
        <v>0.14285714285714285</v>
      </c>
      <c r="AC1003" s="323">
        <v>0</v>
      </c>
      <c r="AD1003" s="8"/>
      <c r="AE1003" s="97">
        <v>153.71428571428575</v>
      </c>
      <c r="AF1003" s="264">
        <v>4</v>
      </c>
      <c r="AG1003" s="122">
        <v>129.57142857142858</v>
      </c>
      <c r="AH1003" s="122">
        <v>0.8571428571428571</v>
      </c>
      <c r="AI1003" s="122">
        <v>10.857142857142858</v>
      </c>
      <c r="AJ1003" s="122">
        <v>1.7142857142857142</v>
      </c>
      <c r="AK1003" s="122">
        <v>0.7142857142857143</v>
      </c>
      <c r="AL1003" s="122">
        <v>0</v>
      </c>
      <c r="AM1003" s="122">
        <v>1</v>
      </c>
      <c r="AN1003" s="122">
        <v>2.5714285714285716</v>
      </c>
      <c r="AO1003" s="122">
        <v>2.2857142857142856</v>
      </c>
      <c r="AP1003" s="122">
        <v>0.14285714285714285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90.142857142857139</v>
      </c>
      <c r="D1004" s="264">
        <v>2.5714285714285716</v>
      </c>
      <c r="E1004" s="122">
        <v>74.571428571428569</v>
      </c>
      <c r="F1004" s="122">
        <v>0.5714285714285714</v>
      </c>
      <c r="G1004" s="122">
        <v>6.8571428571428568</v>
      </c>
      <c r="H1004" s="122">
        <v>1.4285714285714286</v>
      </c>
      <c r="I1004" s="122">
        <v>1.1428571428571428</v>
      </c>
      <c r="J1004" s="122">
        <v>0.2857142857142857</v>
      </c>
      <c r="K1004" s="122">
        <v>0.14285714285714285</v>
      </c>
      <c r="L1004" s="122">
        <v>1.5714285714285714</v>
      </c>
      <c r="M1004" s="122">
        <v>1</v>
      </c>
      <c r="N1004" s="122">
        <v>0</v>
      </c>
      <c r="O1004" s="323">
        <v>0</v>
      </c>
      <c r="P1004" s="8"/>
      <c r="Q1004" s="97">
        <v>66.428571428571431</v>
      </c>
      <c r="R1004" s="264">
        <v>2.2857142857142856</v>
      </c>
      <c r="S1004" s="122">
        <v>53.571428571428569</v>
      </c>
      <c r="T1004" s="122">
        <v>0.5714285714285714</v>
      </c>
      <c r="U1004" s="122">
        <v>6</v>
      </c>
      <c r="V1004" s="122">
        <v>0.5714285714285714</v>
      </c>
      <c r="W1004" s="122">
        <v>0.8571428571428571</v>
      </c>
      <c r="X1004" s="122">
        <v>0.14285714285714285</v>
      </c>
      <c r="Y1004" s="122">
        <v>0.14285714285714285</v>
      </c>
      <c r="Z1004" s="122">
        <v>0.8571428571428571</v>
      </c>
      <c r="AA1004" s="122">
        <v>1.4285714285714286</v>
      </c>
      <c r="AB1004" s="122">
        <v>0</v>
      </c>
      <c r="AC1004" s="323">
        <v>0</v>
      </c>
      <c r="AD1004" s="8"/>
      <c r="AE1004" s="97">
        <v>156.57142857142853</v>
      </c>
      <c r="AF1004" s="264">
        <v>4.8571428571428568</v>
      </c>
      <c r="AG1004" s="122">
        <v>128.14285714285714</v>
      </c>
      <c r="AH1004" s="122">
        <v>1.1428571428571428</v>
      </c>
      <c r="AI1004" s="122">
        <v>12.857142857142858</v>
      </c>
      <c r="AJ1004" s="122">
        <v>2</v>
      </c>
      <c r="AK1004" s="122">
        <v>2</v>
      </c>
      <c r="AL1004" s="122">
        <v>0.42857142857142855</v>
      </c>
      <c r="AM1004" s="122">
        <v>0.2857142857142857</v>
      </c>
      <c r="AN1004" s="122">
        <v>2.4285714285714284</v>
      </c>
      <c r="AO1004" s="122">
        <v>2.4285714285714284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80.142857142857139</v>
      </c>
      <c r="D1005" s="264">
        <v>1.2857142857142858</v>
      </c>
      <c r="E1005" s="122">
        <v>66.142857142857139</v>
      </c>
      <c r="F1005" s="122">
        <v>0.5714285714285714</v>
      </c>
      <c r="G1005" s="122">
        <v>8</v>
      </c>
      <c r="H1005" s="122">
        <v>1.1428571428571428</v>
      </c>
      <c r="I1005" s="122">
        <v>0.42857142857142855</v>
      </c>
      <c r="J1005" s="122">
        <v>0.14285714285714285</v>
      </c>
      <c r="K1005" s="122">
        <v>0.14285714285714285</v>
      </c>
      <c r="L1005" s="122">
        <v>0.7142857142857143</v>
      </c>
      <c r="M1005" s="122">
        <v>1.2857142857142858</v>
      </c>
      <c r="N1005" s="122">
        <v>0.2857142857142857</v>
      </c>
      <c r="O1005" s="323">
        <v>0</v>
      </c>
      <c r="P1005" s="8"/>
      <c r="Q1005" s="97">
        <v>63.428571428571431</v>
      </c>
      <c r="R1005" s="264">
        <v>1.1428571428571428</v>
      </c>
      <c r="S1005" s="122">
        <v>54.428571428571431</v>
      </c>
      <c r="T1005" s="122">
        <v>0.14285714285714285</v>
      </c>
      <c r="U1005" s="122">
        <v>5</v>
      </c>
      <c r="V1005" s="122">
        <v>0.8571428571428571</v>
      </c>
      <c r="W1005" s="122">
        <v>0.5714285714285714</v>
      </c>
      <c r="X1005" s="122">
        <v>0</v>
      </c>
      <c r="Y1005" s="122">
        <v>0</v>
      </c>
      <c r="Z1005" s="122">
        <v>0.7142857142857143</v>
      </c>
      <c r="AA1005" s="122">
        <v>0.5714285714285714</v>
      </c>
      <c r="AB1005" s="122">
        <v>0</v>
      </c>
      <c r="AC1005" s="323">
        <v>0</v>
      </c>
      <c r="AD1005" s="8"/>
      <c r="AE1005" s="97">
        <v>143.57142857142856</v>
      </c>
      <c r="AF1005" s="264">
        <v>2.4285714285714284</v>
      </c>
      <c r="AG1005" s="122">
        <v>120.57142857142857</v>
      </c>
      <c r="AH1005" s="122">
        <v>0.7142857142857143</v>
      </c>
      <c r="AI1005" s="122">
        <v>13</v>
      </c>
      <c r="AJ1005" s="122">
        <v>2</v>
      </c>
      <c r="AK1005" s="122">
        <v>1</v>
      </c>
      <c r="AL1005" s="122">
        <v>0.14285714285714285</v>
      </c>
      <c r="AM1005" s="122">
        <v>0.14285714285714285</v>
      </c>
      <c r="AN1005" s="122">
        <v>1.4285714285714286</v>
      </c>
      <c r="AO1005" s="122">
        <v>1.8571428571428572</v>
      </c>
      <c r="AP1005" s="122">
        <v>0.2857142857142857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78.000000000000014</v>
      </c>
      <c r="D1006" s="264">
        <v>2</v>
      </c>
      <c r="E1006" s="122">
        <v>65.857142857142861</v>
      </c>
      <c r="F1006" s="122">
        <v>0.2857142857142857</v>
      </c>
      <c r="G1006" s="122">
        <v>6.5714285714285712</v>
      </c>
      <c r="H1006" s="122">
        <v>0.5714285714285714</v>
      </c>
      <c r="I1006" s="122">
        <v>0.2857142857142857</v>
      </c>
      <c r="J1006" s="122">
        <v>0.14285714285714285</v>
      </c>
      <c r="K1006" s="122">
        <v>0.2857142857142857</v>
      </c>
      <c r="L1006" s="122">
        <v>0.2857142857142857</v>
      </c>
      <c r="M1006" s="122">
        <v>1.5714285714285714</v>
      </c>
      <c r="N1006" s="122">
        <v>0.14285714285714285</v>
      </c>
      <c r="O1006" s="323">
        <v>0</v>
      </c>
      <c r="P1006" s="8"/>
      <c r="Q1006" s="97">
        <v>71.428571428571445</v>
      </c>
      <c r="R1006" s="264">
        <v>2.8571428571428572</v>
      </c>
      <c r="S1006" s="122">
        <v>57.857142857142854</v>
      </c>
      <c r="T1006" s="122">
        <v>0.7142857142857143</v>
      </c>
      <c r="U1006" s="122">
        <v>6.5714285714285712</v>
      </c>
      <c r="V1006" s="122">
        <v>0.2857142857142857</v>
      </c>
      <c r="W1006" s="122">
        <v>0.42857142857142855</v>
      </c>
      <c r="X1006" s="122">
        <v>0</v>
      </c>
      <c r="Y1006" s="122">
        <v>0.2857142857142857</v>
      </c>
      <c r="Z1006" s="122">
        <v>1.2857142857142858</v>
      </c>
      <c r="AA1006" s="122">
        <v>0.8571428571428571</v>
      </c>
      <c r="AB1006" s="122">
        <v>0.14285714285714285</v>
      </c>
      <c r="AC1006" s="323">
        <v>0.14285714285714285</v>
      </c>
      <c r="AD1006" s="8"/>
      <c r="AE1006" s="97">
        <v>149.42857142857142</v>
      </c>
      <c r="AF1006" s="264">
        <v>4.8571428571428568</v>
      </c>
      <c r="AG1006" s="122">
        <v>123.71428571428571</v>
      </c>
      <c r="AH1006" s="122">
        <v>1</v>
      </c>
      <c r="AI1006" s="122">
        <v>13.142857142857142</v>
      </c>
      <c r="AJ1006" s="122">
        <v>0.8571428571428571</v>
      </c>
      <c r="AK1006" s="122">
        <v>0.7142857142857143</v>
      </c>
      <c r="AL1006" s="122">
        <v>0.14285714285714285</v>
      </c>
      <c r="AM1006" s="122">
        <v>0.5714285714285714</v>
      </c>
      <c r="AN1006" s="122">
        <v>1.5714285714285714</v>
      </c>
      <c r="AO1006" s="122">
        <v>2.4285714285714284</v>
      </c>
      <c r="AP1006" s="122">
        <v>0.2857142857142857</v>
      </c>
      <c r="AQ1006" s="323">
        <v>0.14285714285714285</v>
      </c>
      <c r="AR1006" s="11"/>
    </row>
    <row r="1007" spans="1:44" x14ac:dyDescent="0.25">
      <c r="A1007" s="240"/>
      <c r="B1007" s="311">
        <v>0.4375</v>
      </c>
      <c r="C1007" s="97">
        <v>88.142857142857125</v>
      </c>
      <c r="D1007" s="264">
        <v>1.7142857142857142</v>
      </c>
      <c r="E1007" s="122">
        <v>75.714285714285708</v>
      </c>
      <c r="F1007" s="122">
        <v>0.2857142857142857</v>
      </c>
      <c r="G1007" s="122">
        <v>7.2857142857142856</v>
      </c>
      <c r="H1007" s="122">
        <v>1.1428571428571428</v>
      </c>
      <c r="I1007" s="122">
        <v>0.42857142857142855</v>
      </c>
      <c r="J1007" s="122">
        <v>0</v>
      </c>
      <c r="K1007" s="122">
        <v>0.5714285714285714</v>
      </c>
      <c r="L1007" s="122">
        <v>0.14285714285714285</v>
      </c>
      <c r="M1007" s="122">
        <v>0.7142857142857143</v>
      </c>
      <c r="N1007" s="122">
        <v>0</v>
      </c>
      <c r="O1007" s="323">
        <v>0.14285714285714285</v>
      </c>
      <c r="P1007" s="8"/>
      <c r="Q1007" s="97">
        <v>67.714285714285708</v>
      </c>
      <c r="R1007" s="264">
        <v>3</v>
      </c>
      <c r="S1007" s="122">
        <v>56.428571428571431</v>
      </c>
      <c r="T1007" s="122">
        <v>0.2857142857142857</v>
      </c>
      <c r="U1007" s="122">
        <v>5.7142857142857144</v>
      </c>
      <c r="V1007" s="122">
        <v>0.7142857142857143</v>
      </c>
      <c r="W1007" s="122">
        <v>0.42857142857142855</v>
      </c>
      <c r="X1007" s="122">
        <v>0</v>
      </c>
      <c r="Y1007" s="122">
        <v>0</v>
      </c>
      <c r="Z1007" s="122">
        <v>0.7142857142857143</v>
      </c>
      <c r="AA1007" s="122">
        <v>0.42857142857142855</v>
      </c>
      <c r="AB1007" s="122">
        <v>0</v>
      </c>
      <c r="AC1007" s="323">
        <v>0</v>
      </c>
      <c r="AD1007" s="8"/>
      <c r="AE1007" s="97">
        <v>155.85714285714289</v>
      </c>
      <c r="AF1007" s="264">
        <v>4.7142857142857144</v>
      </c>
      <c r="AG1007" s="122">
        <v>132.14285714285714</v>
      </c>
      <c r="AH1007" s="122">
        <v>0.5714285714285714</v>
      </c>
      <c r="AI1007" s="122">
        <v>13</v>
      </c>
      <c r="AJ1007" s="122">
        <v>1.8571428571428572</v>
      </c>
      <c r="AK1007" s="122">
        <v>0.8571428571428571</v>
      </c>
      <c r="AL1007" s="122">
        <v>0</v>
      </c>
      <c r="AM1007" s="122">
        <v>0.5714285714285714</v>
      </c>
      <c r="AN1007" s="122">
        <v>0.8571428571428571</v>
      </c>
      <c r="AO1007" s="122">
        <v>1.1428571428571428</v>
      </c>
      <c r="AP1007" s="122">
        <v>0</v>
      </c>
      <c r="AQ1007" s="323">
        <v>0.14285714285714285</v>
      </c>
      <c r="AR1007" s="11"/>
    </row>
    <row r="1008" spans="1:44" x14ac:dyDescent="0.25">
      <c r="A1008" s="240"/>
      <c r="B1008" s="311">
        <v>0.44791700000000001</v>
      </c>
      <c r="C1008" s="97">
        <v>83.285714285714292</v>
      </c>
      <c r="D1008" s="264">
        <v>1.4285714285714286</v>
      </c>
      <c r="E1008" s="122">
        <v>72</v>
      </c>
      <c r="F1008" s="122">
        <v>0.2857142857142857</v>
      </c>
      <c r="G1008" s="122">
        <v>5.4285714285714288</v>
      </c>
      <c r="H1008" s="122">
        <v>0.8571428571428571</v>
      </c>
      <c r="I1008" s="122">
        <v>0.7142857142857143</v>
      </c>
      <c r="J1008" s="122">
        <v>0.14285714285714285</v>
      </c>
      <c r="K1008" s="122">
        <v>0.14285714285714285</v>
      </c>
      <c r="L1008" s="122">
        <v>1</v>
      </c>
      <c r="M1008" s="122">
        <v>1.2857142857142858</v>
      </c>
      <c r="N1008" s="122">
        <v>0</v>
      </c>
      <c r="O1008" s="323">
        <v>0</v>
      </c>
      <c r="P1008" s="8"/>
      <c r="Q1008" s="97">
        <v>74.714285714285708</v>
      </c>
      <c r="R1008" s="264">
        <v>1.2857142857142858</v>
      </c>
      <c r="S1008" s="122">
        <v>62.857142857142854</v>
      </c>
      <c r="T1008" s="122">
        <v>0.14285714285714285</v>
      </c>
      <c r="U1008" s="122">
        <v>6.8571428571428568</v>
      </c>
      <c r="V1008" s="122">
        <v>1</v>
      </c>
      <c r="W1008" s="122">
        <v>0.8571428571428571</v>
      </c>
      <c r="X1008" s="122">
        <v>0.14285714285714285</v>
      </c>
      <c r="Y1008" s="122">
        <v>0.5714285714285714</v>
      </c>
      <c r="Z1008" s="122">
        <v>0.2857142857142857</v>
      </c>
      <c r="AA1008" s="122">
        <v>0.7142857142857143</v>
      </c>
      <c r="AB1008" s="122">
        <v>0</v>
      </c>
      <c r="AC1008" s="323">
        <v>0</v>
      </c>
      <c r="AD1008" s="8"/>
      <c r="AE1008" s="97">
        <v>158</v>
      </c>
      <c r="AF1008" s="264">
        <v>2.7142857142857144</v>
      </c>
      <c r="AG1008" s="122">
        <v>134.85714285714286</v>
      </c>
      <c r="AH1008" s="122">
        <v>0.42857142857142855</v>
      </c>
      <c r="AI1008" s="122">
        <v>12.285714285714286</v>
      </c>
      <c r="AJ1008" s="122">
        <v>1.8571428571428572</v>
      </c>
      <c r="AK1008" s="122">
        <v>1.5714285714285714</v>
      </c>
      <c r="AL1008" s="122">
        <v>0.2857142857142857</v>
      </c>
      <c r="AM1008" s="122">
        <v>0.7142857142857143</v>
      </c>
      <c r="AN1008" s="122">
        <v>1.2857142857142858</v>
      </c>
      <c r="AO1008" s="122">
        <v>2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73.857142857142861</v>
      </c>
      <c r="D1009" s="264">
        <v>1.5714285714285714</v>
      </c>
      <c r="E1009" s="122">
        <v>62.571428571428569</v>
      </c>
      <c r="F1009" s="122">
        <v>0.2857142857142857</v>
      </c>
      <c r="G1009" s="122">
        <v>6</v>
      </c>
      <c r="H1009" s="122">
        <v>0.5714285714285714</v>
      </c>
      <c r="I1009" s="122">
        <v>0.7142857142857143</v>
      </c>
      <c r="J1009" s="122">
        <v>0</v>
      </c>
      <c r="K1009" s="122">
        <v>0.2857142857142857</v>
      </c>
      <c r="L1009" s="122">
        <v>1.2857142857142858</v>
      </c>
      <c r="M1009" s="122">
        <v>0.5714285714285714</v>
      </c>
      <c r="N1009" s="122">
        <v>0</v>
      </c>
      <c r="O1009" s="323">
        <v>0</v>
      </c>
      <c r="P1009" s="8"/>
      <c r="Q1009" s="97">
        <v>63.714285714285715</v>
      </c>
      <c r="R1009" s="264">
        <v>2.5714285714285716</v>
      </c>
      <c r="S1009" s="122">
        <v>50.428571428571431</v>
      </c>
      <c r="T1009" s="122">
        <v>0.42857142857142855</v>
      </c>
      <c r="U1009" s="122">
        <v>6.2857142857142856</v>
      </c>
      <c r="V1009" s="122">
        <v>0.8571428571428571</v>
      </c>
      <c r="W1009" s="122">
        <v>0.42857142857142855</v>
      </c>
      <c r="X1009" s="122">
        <v>0</v>
      </c>
      <c r="Y1009" s="122">
        <v>0.42857142857142855</v>
      </c>
      <c r="Z1009" s="122">
        <v>0.8571428571428571</v>
      </c>
      <c r="AA1009" s="122">
        <v>1.1428571428571428</v>
      </c>
      <c r="AB1009" s="122">
        <v>0.2857142857142857</v>
      </c>
      <c r="AC1009" s="323">
        <v>0</v>
      </c>
      <c r="AD1009" s="8"/>
      <c r="AE1009" s="97">
        <v>137.57142857142856</v>
      </c>
      <c r="AF1009" s="264">
        <v>4.1428571428571432</v>
      </c>
      <c r="AG1009" s="122">
        <v>113</v>
      </c>
      <c r="AH1009" s="122">
        <v>0.7142857142857143</v>
      </c>
      <c r="AI1009" s="122">
        <v>12.285714285714286</v>
      </c>
      <c r="AJ1009" s="122">
        <v>1.4285714285714286</v>
      </c>
      <c r="AK1009" s="122">
        <v>1.1428571428571428</v>
      </c>
      <c r="AL1009" s="122">
        <v>0</v>
      </c>
      <c r="AM1009" s="122">
        <v>0.7142857142857143</v>
      </c>
      <c r="AN1009" s="122">
        <v>2.1428571428571428</v>
      </c>
      <c r="AO1009" s="122">
        <v>1.7142857142857142</v>
      </c>
      <c r="AP1009" s="122">
        <v>0.2857142857142857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75.000000000000014</v>
      </c>
      <c r="D1010" s="264">
        <v>1.7142857142857142</v>
      </c>
      <c r="E1010" s="122">
        <v>62.428571428571431</v>
      </c>
      <c r="F1010" s="122">
        <v>0.42857142857142855</v>
      </c>
      <c r="G1010" s="122">
        <v>7.4285714285714288</v>
      </c>
      <c r="H1010" s="122">
        <v>0.2857142857142857</v>
      </c>
      <c r="I1010" s="122">
        <v>0.42857142857142855</v>
      </c>
      <c r="J1010" s="122">
        <v>0.2857142857142857</v>
      </c>
      <c r="K1010" s="122">
        <v>0.42857142857142855</v>
      </c>
      <c r="L1010" s="122">
        <v>0.8571428571428571</v>
      </c>
      <c r="M1010" s="122">
        <v>0.7142857142857143</v>
      </c>
      <c r="N1010" s="122">
        <v>0</v>
      </c>
      <c r="O1010" s="323">
        <v>0</v>
      </c>
      <c r="P1010" s="8"/>
      <c r="Q1010" s="97">
        <v>69.714285714285722</v>
      </c>
      <c r="R1010" s="264">
        <v>3.7142857142857144</v>
      </c>
      <c r="S1010" s="122">
        <v>55.285714285714285</v>
      </c>
      <c r="T1010" s="122">
        <v>0.42857142857142855</v>
      </c>
      <c r="U1010" s="122">
        <v>7.7142857142857144</v>
      </c>
      <c r="V1010" s="122">
        <v>0.8571428571428571</v>
      </c>
      <c r="W1010" s="122">
        <v>0.42857142857142855</v>
      </c>
      <c r="X1010" s="122">
        <v>0.14285714285714285</v>
      </c>
      <c r="Y1010" s="122">
        <v>0.42857142857142855</v>
      </c>
      <c r="Z1010" s="122">
        <v>0.42857142857142855</v>
      </c>
      <c r="AA1010" s="122">
        <v>0.2857142857142857</v>
      </c>
      <c r="AB1010" s="122">
        <v>0</v>
      </c>
      <c r="AC1010" s="323">
        <v>0</v>
      </c>
      <c r="AD1010" s="8"/>
      <c r="AE1010" s="97">
        <v>144.71428571428569</v>
      </c>
      <c r="AF1010" s="264">
        <v>5.4285714285714288</v>
      </c>
      <c r="AG1010" s="122">
        <v>117.71428571428571</v>
      </c>
      <c r="AH1010" s="122">
        <v>0.8571428571428571</v>
      </c>
      <c r="AI1010" s="122">
        <v>15.142857142857142</v>
      </c>
      <c r="AJ1010" s="122">
        <v>1.1428571428571428</v>
      </c>
      <c r="AK1010" s="122">
        <v>0.8571428571428571</v>
      </c>
      <c r="AL1010" s="122">
        <v>0.42857142857142855</v>
      </c>
      <c r="AM1010" s="122">
        <v>0.8571428571428571</v>
      </c>
      <c r="AN1010" s="122">
        <v>1.2857142857142858</v>
      </c>
      <c r="AO1010" s="122">
        <v>1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76.428571428571445</v>
      </c>
      <c r="D1011" s="264">
        <v>1.2857142857142858</v>
      </c>
      <c r="E1011" s="122">
        <v>64.857142857142861</v>
      </c>
      <c r="F1011" s="122">
        <v>0.7142857142857143</v>
      </c>
      <c r="G1011" s="122">
        <v>6.1428571428571432</v>
      </c>
      <c r="H1011" s="122">
        <v>0.2857142857142857</v>
      </c>
      <c r="I1011" s="122">
        <v>0.2857142857142857</v>
      </c>
      <c r="J1011" s="122">
        <v>0</v>
      </c>
      <c r="K1011" s="122">
        <v>0.42857142857142855</v>
      </c>
      <c r="L1011" s="122">
        <v>1.4285714285714286</v>
      </c>
      <c r="M1011" s="122">
        <v>0.8571428571428571</v>
      </c>
      <c r="N1011" s="122">
        <v>0</v>
      </c>
      <c r="O1011" s="323">
        <v>0.14285714285714285</v>
      </c>
      <c r="P1011" s="8"/>
      <c r="Q1011" s="97">
        <v>67.142857142857125</v>
      </c>
      <c r="R1011" s="264">
        <v>2.8571428571428572</v>
      </c>
      <c r="S1011" s="122">
        <v>55.571428571428569</v>
      </c>
      <c r="T1011" s="122">
        <v>0.2857142857142857</v>
      </c>
      <c r="U1011" s="122">
        <v>5.5714285714285712</v>
      </c>
      <c r="V1011" s="122">
        <v>1</v>
      </c>
      <c r="W1011" s="122">
        <v>0.7142857142857143</v>
      </c>
      <c r="X1011" s="122">
        <v>0</v>
      </c>
      <c r="Y1011" s="122">
        <v>0.14285714285714285</v>
      </c>
      <c r="Z1011" s="122">
        <v>0.42857142857142855</v>
      </c>
      <c r="AA1011" s="122">
        <v>0.5714285714285714</v>
      </c>
      <c r="AB1011" s="122">
        <v>0</v>
      </c>
      <c r="AC1011" s="323">
        <v>0</v>
      </c>
      <c r="AD1011" s="8"/>
      <c r="AE1011" s="97">
        <v>143.57142857142856</v>
      </c>
      <c r="AF1011" s="264">
        <v>4.1428571428571432</v>
      </c>
      <c r="AG1011" s="122">
        <v>120.42857142857143</v>
      </c>
      <c r="AH1011" s="122">
        <v>1</v>
      </c>
      <c r="AI1011" s="122">
        <v>11.714285714285714</v>
      </c>
      <c r="AJ1011" s="122">
        <v>1.2857142857142858</v>
      </c>
      <c r="AK1011" s="122">
        <v>1</v>
      </c>
      <c r="AL1011" s="122">
        <v>0</v>
      </c>
      <c r="AM1011" s="122">
        <v>0.5714285714285714</v>
      </c>
      <c r="AN1011" s="122">
        <v>1.8571428571428572</v>
      </c>
      <c r="AO1011" s="122">
        <v>1.4285714285714286</v>
      </c>
      <c r="AP1011" s="122">
        <v>0</v>
      </c>
      <c r="AQ1011" s="323">
        <v>0.14285714285714285</v>
      </c>
      <c r="AR1011" s="11"/>
    </row>
    <row r="1012" spans="1:44" x14ac:dyDescent="0.25">
      <c r="A1012" s="240"/>
      <c r="B1012" s="311">
        <v>0.48958299999999999</v>
      </c>
      <c r="C1012" s="97">
        <v>83.571428571428555</v>
      </c>
      <c r="D1012" s="264">
        <v>1.1428571428571428</v>
      </c>
      <c r="E1012" s="122">
        <v>70.142857142857139</v>
      </c>
      <c r="F1012" s="122">
        <v>0.2857142857142857</v>
      </c>
      <c r="G1012" s="122">
        <v>8</v>
      </c>
      <c r="H1012" s="122">
        <v>0.5714285714285714</v>
      </c>
      <c r="I1012" s="122">
        <v>0.5714285714285714</v>
      </c>
      <c r="J1012" s="122">
        <v>0</v>
      </c>
      <c r="K1012" s="122">
        <v>0.5714285714285714</v>
      </c>
      <c r="L1012" s="122">
        <v>1.1428571428571428</v>
      </c>
      <c r="M1012" s="122">
        <v>1.1428571428571428</v>
      </c>
      <c r="N1012" s="122">
        <v>0</v>
      </c>
      <c r="O1012" s="323">
        <v>0</v>
      </c>
      <c r="P1012" s="197"/>
      <c r="Q1012" s="97">
        <v>63.428571428571423</v>
      </c>
      <c r="R1012" s="264">
        <v>2</v>
      </c>
      <c r="S1012" s="122">
        <v>51.714285714285715</v>
      </c>
      <c r="T1012" s="122">
        <v>0.5714285714285714</v>
      </c>
      <c r="U1012" s="122">
        <v>5.8571428571428568</v>
      </c>
      <c r="V1012" s="122">
        <v>0.14285714285714285</v>
      </c>
      <c r="W1012" s="122">
        <v>0.5714285714285714</v>
      </c>
      <c r="X1012" s="122">
        <v>0</v>
      </c>
      <c r="Y1012" s="122">
        <v>0.7142857142857143</v>
      </c>
      <c r="Z1012" s="122">
        <v>0.8571428571428571</v>
      </c>
      <c r="AA1012" s="122">
        <v>0.8571428571428571</v>
      </c>
      <c r="AB1012" s="122">
        <v>0.14285714285714285</v>
      </c>
      <c r="AC1012" s="323">
        <v>0</v>
      </c>
      <c r="AD1012" s="197"/>
      <c r="AE1012" s="97">
        <v>147</v>
      </c>
      <c r="AF1012" s="264">
        <v>3.1428571428571428</v>
      </c>
      <c r="AG1012" s="122">
        <v>121.85714285714286</v>
      </c>
      <c r="AH1012" s="122">
        <v>0.8571428571428571</v>
      </c>
      <c r="AI1012" s="122">
        <v>13.857142857142858</v>
      </c>
      <c r="AJ1012" s="122">
        <v>0.7142857142857143</v>
      </c>
      <c r="AK1012" s="122">
        <v>1.1428571428571428</v>
      </c>
      <c r="AL1012" s="122">
        <v>0</v>
      </c>
      <c r="AM1012" s="122">
        <v>1.2857142857142858</v>
      </c>
      <c r="AN1012" s="122">
        <v>2</v>
      </c>
      <c r="AO1012" s="122">
        <v>2</v>
      </c>
      <c r="AP1012" s="122">
        <v>0.14285714285714285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83.714285714285694</v>
      </c>
      <c r="D1013" s="264">
        <v>1.1428571428571428</v>
      </c>
      <c r="E1013" s="122">
        <v>70.142857142857139</v>
      </c>
      <c r="F1013" s="122">
        <v>0.2857142857142857</v>
      </c>
      <c r="G1013" s="122">
        <v>7.8571428571428568</v>
      </c>
      <c r="H1013" s="122">
        <v>0.5714285714285714</v>
      </c>
      <c r="I1013" s="122">
        <v>0.7142857142857143</v>
      </c>
      <c r="J1013" s="122">
        <v>0.14285714285714285</v>
      </c>
      <c r="K1013" s="122">
        <v>0.42857142857142855</v>
      </c>
      <c r="L1013" s="122">
        <v>1.5714285714285714</v>
      </c>
      <c r="M1013" s="122">
        <v>0.7142857142857143</v>
      </c>
      <c r="N1013" s="122">
        <v>0.14285714285714285</v>
      </c>
      <c r="O1013" s="323">
        <v>0</v>
      </c>
      <c r="P1013" s="8"/>
      <c r="Q1013" s="97">
        <v>61.571428571428577</v>
      </c>
      <c r="R1013" s="264">
        <v>0.7142857142857143</v>
      </c>
      <c r="S1013" s="122">
        <v>51.714285714285715</v>
      </c>
      <c r="T1013" s="122">
        <v>0.42857142857142855</v>
      </c>
      <c r="U1013" s="122">
        <v>5.4285714285714288</v>
      </c>
      <c r="V1013" s="122">
        <v>0.7142857142857143</v>
      </c>
      <c r="W1013" s="122">
        <v>0.2857142857142857</v>
      </c>
      <c r="X1013" s="122">
        <v>0</v>
      </c>
      <c r="Y1013" s="122">
        <v>0.2857142857142857</v>
      </c>
      <c r="Z1013" s="122">
        <v>0.5714285714285714</v>
      </c>
      <c r="AA1013" s="122">
        <v>1.2857142857142858</v>
      </c>
      <c r="AB1013" s="122">
        <v>0.14285714285714285</v>
      </c>
      <c r="AC1013" s="323">
        <v>0</v>
      </c>
      <c r="AD1013" s="8"/>
      <c r="AE1013" s="97">
        <v>145.28571428571428</v>
      </c>
      <c r="AF1013" s="264">
        <v>1.8571428571428572</v>
      </c>
      <c r="AG1013" s="122">
        <v>121.85714285714286</v>
      </c>
      <c r="AH1013" s="122">
        <v>0.7142857142857143</v>
      </c>
      <c r="AI1013" s="122">
        <v>13.285714285714286</v>
      </c>
      <c r="AJ1013" s="122">
        <v>1.2857142857142858</v>
      </c>
      <c r="AK1013" s="122">
        <v>1</v>
      </c>
      <c r="AL1013" s="122">
        <v>0.14285714285714285</v>
      </c>
      <c r="AM1013" s="122">
        <v>0.7142857142857143</v>
      </c>
      <c r="AN1013" s="122">
        <v>2.1428571428571428</v>
      </c>
      <c r="AO1013" s="122">
        <v>2</v>
      </c>
      <c r="AP1013" s="122">
        <v>0.2857142857142857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78.142857142857153</v>
      </c>
      <c r="D1014" s="264">
        <v>1.5714285714285714</v>
      </c>
      <c r="E1014" s="122">
        <v>66.285714285714292</v>
      </c>
      <c r="F1014" s="122">
        <v>0.5714285714285714</v>
      </c>
      <c r="G1014" s="122">
        <v>6.5714285714285712</v>
      </c>
      <c r="H1014" s="122">
        <v>0.5714285714285714</v>
      </c>
      <c r="I1014" s="122">
        <v>0.2857142857142857</v>
      </c>
      <c r="J1014" s="122">
        <v>0</v>
      </c>
      <c r="K1014" s="122">
        <v>0.2857142857142857</v>
      </c>
      <c r="L1014" s="122">
        <v>0.8571428571428571</v>
      </c>
      <c r="M1014" s="122">
        <v>1</v>
      </c>
      <c r="N1014" s="122">
        <v>0.14285714285714285</v>
      </c>
      <c r="O1014" s="323">
        <v>0</v>
      </c>
      <c r="P1014" s="8"/>
      <c r="Q1014" s="97">
        <v>58.428571428571423</v>
      </c>
      <c r="R1014" s="264">
        <v>1.7142857142857142</v>
      </c>
      <c r="S1014" s="122">
        <v>44.714285714285715</v>
      </c>
      <c r="T1014" s="122">
        <v>0.8571428571428571</v>
      </c>
      <c r="U1014" s="122">
        <v>6.7142857142857144</v>
      </c>
      <c r="V1014" s="122">
        <v>1.4285714285714286</v>
      </c>
      <c r="W1014" s="122">
        <v>0.5714285714285714</v>
      </c>
      <c r="X1014" s="122">
        <v>0</v>
      </c>
      <c r="Y1014" s="122">
        <v>0</v>
      </c>
      <c r="Z1014" s="122">
        <v>1.5714285714285714</v>
      </c>
      <c r="AA1014" s="122">
        <v>0.8571428571428571</v>
      </c>
      <c r="AB1014" s="122">
        <v>0</v>
      </c>
      <c r="AC1014" s="323">
        <v>0</v>
      </c>
      <c r="AD1014" s="8"/>
      <c r="AE1014" s="97">
        <v>136.57142857142856</v>
      </c>
      <c r="AF1014" s="264">
        <v>3.2857142857142856</v>
      </c>
      <c r="AG1014" s="122">
        <v>111</v>
      </c>
      <c r="AH1014" s="122">
        <v>1.4285714285714286</v>
      </c>
      <c r="AI1014" s="122">
        <v>13.285714285714286</v>
      </c>
      <c r="AJ1014" s="122">
        <v>2</v>
      </c>
      <c r="AK1014" s="122">
        <v>0.8571428571428571</v>
      </c>
      <c r="AL1014" s="122">
        <v>0</v>
      </c>
      <c r="AM1014" s="122">
        <v>0.2857142857142857</v>
      </c>
      <c r="AN1014" s="122">
        <v>2.4285714285714284</v>
      </c>
      <c r="AO1014" s="122">
        <v>1.8571428571428572</v>
      </c>
      <c r="AP1014" s="122">
        <v>0.14285714285714285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85.857142857142861</v>
      </c>
      <c r="D1015" s="264">
        <v>2</v>
      </c>
      <c r="E1015" s="122">
        <v>72.857142857142861</v>
      </c>
      <c r="F1015" s="122">
        <v>0.2857142857142857</v>
      </c>
      <c r="G1015" s="122">
        <v>7.5714285714285712</v>
      </c>
      <c r="H1015" s="122">
        <v>0.42857142857142855</v>
      </c>
      <c r="I1015" s="122">
        <v>0.14285714285714285</v>
      </c>
      <c r="J1015" s="122">
        <v>0</v>
      </c>
      <c r="K1015" s="122">
        <v>0.14285714285714285</v>
      </c>
      <c r="L1015" s="122">
        <v>1</v>
      </c>
      <c r="M1015" s="122">
        <v>1.1428571428571428</v>
      </c>
      <c r="N1015" s="122">
        <v>0</v>
      </c>
      <c r="O1015" s="323">
        <v>0.2857142857142857</v>
      </c>
      <c r="P1015" s="8"/>
      <c r="Q1015" s="97">
        <v>62.285714285714292</v>
      </c>
      <c r="R1015" s="264">
        <v>2.1428571428571428</v>
      </c>
      <c r="S1015" s="122">
        <v>51.142857142857146</v>
      </c>
      <c r="T1015" s="122">
        <v>0</v>
      </c>
      <c r="U1015" s="122">
        <v>5.5714285714285712</v>
      </c>
      <c r="V1015" s="122">
        <v>0.42857142857142855</v>
      </c>
      <c r="W1015" s="122">
        <v>0.42857142857142855</v>
      </c>
      <c r="X1015" s="122">
        <v>0.2857142857142857</v>
      </c>
      <c r="Y1015" s="122">
        <v>0.5714285714285714</v>
      </c>
      <c r="Z1015" s="122">
        <v>1</v>
      </c>
      <c r="AA1015" s="122">
        <v>0.7142857142857143</v>
      </c>
      <c r="AB1015" s="122">
        <v>0</v>
      </c>
      <c r="AC1015" s="323">
        <v>0</v>
      </c>
      <c r="AD1015" s="8"/>
      <c r="AE1015" s="97">
        <v>148.14285714285714</v>
      </c>
      <c r="AF1015" s="264">
        <v>4.1428571428571432</v>
      </c>
      <c r="AG1015" s="122">
        <v>124</v>
      </c>
      <c r="AH1015" s="122">
        <v>0.2857142857142857</v>
      </c>
      <c r="AI1015" s="122">
        <v>13.142857142857142</v>
      </c>
      <c r="AJ1015" s="122">
        <v>0.8571428571428571</v>
      </c>
      <c r="AK1015" s="122">
        <v>0.5714285714285714</v>
      </c>
      <c r="AL1015" s="122">
        <v>0.2857142857142857</v>
      </c>
      <c r="AM1015" s="122">
        <v>0.7142857142857143</v>
      </c>
      <c r="AN1015" s="122">
        <v>2</v>
      </c>
      <c r="AO1015" s="122">
        <v>1.8571428571428572</v>
      </c>
      <c r="AP1015" s="122">
        <v>0</v>
      </c>
      <c r="AQ1015" s="323">
        <v>0.2857142857142857</v>
      </c>
      <c r="AR1015" s="11"/>
    </row>
    <row r="1016" spans="1:44" x14ac:dyDescent="0.25">
      <c r="A1016" s="240"/>
      <c r="B1016" s="311">
        <v>0.53125</v>
      </c>
      <c r="C1016" s="97">
        <v>88.428571428571416</v>
      </c>
      <c r="D1016" s="264">
        <v>2.7142857142857144</v>
      </c>
      <c r="E1016" s="122">
        <v>73.285714285714292</v>
      </c>
      <c r="F1016" s="122">
        <v>0.42857142857142855</v>
      </c>
      <c r="G1016" s="122">
        <v>8.4285714285714288</v>
      </c>
      <c r="H1016" s="122">
        <v>1</v>
      </c>
      <c r="I1016" s="122">
        <v>0</v>
      </c>
      <c r="J1016" s="122">
        <v>0.14285714285714285</v>
      </c>
      <c r="K1016" s="122">
        <v>0</v>
      </c>
      <c r="L1016" s="122">
        <v>0.5714285714285714</v>
      </c>
      <c r="M1016" s="122">
        <v>1.7142857142857142</v>
      </c>
      <c r="N1016" s="122">
        <v>0.14285714285714285</v>
      </c>
      <c r="O1016" s="323">
        <v>0</v>
      </c>
      <c r="P1016" s="8"/>
      <c r="Q1016" s="97">
        <v>61.142857142857146</v>
      </c>
      <c r="R1016" s="264">
        <v>2.2857142857142856</v>
      </c>
      <c r="S1016" s="122">
        <v>49.142857142857146</v>
      </c>
      <c r="T1016" s="122">
        <v>0.14285714285714285</v>
      </c>
      <c r="U1016" s="122">
        <v>5.5714285714285712</v>
      </c>
      <c r="V1016" s="122">
        <v>0.7142857142857143</v>
      </c>
      <c r="W1016" s="122">
        <v>0.5714285714285714</v>
      </c>
      <c r="X1016" s="122">
        <v>0</v>
      </c>
      <c r="Y1016" s="122">
        <v>0.42857142857142855</v>
      </c>
      <c r="Z1016" s="122">
        <v>1.7142857142857142</v>
      </c>
      <c r="AA1016" s="122">
        <v>0.5714285714285714</v>
      </c>
      <c r="AB1016" s="122">
        <v>0</v>
      </c>
      <c r="AC1016" s="323">
        <v>0</v>
      </c>
      <c r="AD1016" s="8"/>
      <c r="AE1016" s="97">
        <v>149.57142857142856</v>
      </c>
      <c r="AF1016" s="264">
        <v>5</v>
      </c>
      <c r="AG1016" s="122">
        <v>122.42857142857143</v>
      </c>
      <c r="AH1016" s="122">
        <v>0.5714285714285714</v>
      </c>
      <c r="AI1016" s="122">
        <v>14</v>
      </c>
      <c r="AJ1016" s="122">
        <v>1.7142857142857142</v>
      </c>
      <c r="AK1016" s="122">
        <v>0.5714285714285714</v>
      </c>
      <c r="AL1016" s="122">
        <v>0.14285714285714285</v>
      </c>
      <c r="AM1016" s="122">
        <v>0.42857142857142855</v>
      </c>
      <c r="AN1016" s="122">
        <v>2.2857142857142856</v>
      </c>
      <c r="AO1016" s="122">
        <v>2.2857142857142856</v>
      </c>
      <c r="AP1016" s="122">
        <v>0.14285714285714285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78.999999999999972</v>
      </c>
      <c r="D1017" s="264">
        <v>0.7142857142857143</v>
      </c>
      <c r="E1017" s="122">
        <v>66.714285714285708</v>
      </c>
      <c r="F1017" s="122">
        <v>0.14285714285714285</v>
      </c>
      <c r="G1017" s="122">
        <v>6.1428571428571432</v>
      </c>
      <c r="H1017" s="122">
        <v>0.8571428571428571</v>
      </c>
      <c r="I1017" s="122">
        <v>0.7142857142857143</v>
      </c>
      <c r="J1017" s="122">
        <v>0</v>
      </c>
      <c r="K1017" s="122">
        <v>0.14285714285714285</v>
      </c>
      <c r="L1017" s="122">
        <v>2.2857142857142856</v>
      </c>
      <c r="M1017" s="122">
        <v>1.1428571428571428</v>
      </c>
      <c r="N1017" s="122">
        <v>0.14285714285714285</v>
      </c>
      <c r="O1017" s="323">
        <v>0</v>
      </c>
      <c r="P1017" s="8"/>
      <c r="Q1017" s="97">
        <v>61.714285714285722</v>
      </c>
      <c r="R1017" s="264">
        <v>2.1428571428571428</v>
      </c>
      <c r="S1017" s="122">
        <v>49.571428571428569</v>
      </c>
      <c r="T1017" s="122">
        <v>0.2857142857142857</v>
      </c>
      <c r="U1017" s="122">
        <v>5.8571428571428568</v>
      </c>
      <c r="V1017" s="122">
        <v>0.7142857142857143</v>
      </c>
      <c r="W1017" s="122">
        <v>1</v>
      </c>
      <c r="X1017" s="122">
        <v>0.14285714285714285</v>
      </c>
      <c r="Y1017" s="122">
        <v>0.14285714285714285</v>
      </c>
      <c r="Z1017" s="122">
        <v>0.14285714285714285</v>
      </c>
      <c r="AA1017" s="122">
        <v>1.5714285714285714</v>
      </c>
      <c r="AB1017" s="122">
        <v>0.14285714285714285</v>
      </c>
      <c r="AC1017" s="323">
        <v>0</v>
      </c>
      <c r="AD1017" s="8"/>
      <c r="AE1017" s="97">
        <v>140.71428571428572</v>
      </c>
      <c r="AF1017" s="264">
        <v>2.8571428571428572</v>
      </c>
      <c r="AG1017" s="122">
        <v>116.28571428571429</v>
      </c>
      <c r="AH1017" s="122">
        <v>0.42857142857142855</v>
      </c>
      <c r="AI1017" s="122">
        <v>12</v>
      </c>
      <c r="AJ1017" s="122">
        <v>1.5714285714285714</v>
      </c>
      <c r="AK1017" s="122">
        <v>1.7142857142857142</v>
      </c>
      <c r="AL1017" s="122">
        <v>0.14285714285714285</v>
      </c>
      <c r="AM1017" s="122">
        <v>0.2857142857142857</v>
      </c>
      <c r="AN1017" s="122">
        <v>2.4285714285714284</v>
      </c>
      <c r="AO1017" s="122">
        <v>2.7142857142857144</v>
      </c>
      <c r="AP1017" s="122">
        <v>0.2857142857142857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79.571428571428569</v>
      </c>
      <c r="D1018" s="264">
        <v>1</v>
      </c>
      <c r="E1018" s="122">
        <v>66.571428571428569</v>
      </c>
      <c r="F1018" s="122">
        <v>0.2857142857142857</v>
      </c>
      <c r="G1018" s="122">
        <v>7.4285714285714288</v>
      </c>
      <c r="H1018" s="122">
        <v>0.5714285714285714</v>
      </c>
      <c r="I1018" s="122">
        <v>0.14285714285714285</v>
      </c>
      <c r="J1018" s="122">
        <v>0</v>
      </c>
      <c r="K1018" s="122">
        <v>0.2857142857142857</v>
      </c>
      <c r="L1018" s="122">
        <v>1.5714285714285714</v>
      </c>
      <c r="M1018" s="122">
        <v>1.5714285714285714</v>
      </c>
      <c r="N1018" s="122">
        <v>0.14285714285714285</v>
      </c>
      <c r="O1018" s="323">
        <v>0</v>
      </c>
      <c r="P1018" s="8"/>
      <c r="Q1018" s="97">
        <v>61.857142857142854</v>
      </c>
      <c r="R1018" s="264">
        <v>1.8571428571428572</v>
      </c>
      <c r="S1018" s="122">
        <v>49</v>
      </c>
      <c r="T1018" s="122">
        <v>0.2857142857142857</v>
      </c>
      <c r="U1018" s="122">
        <v>7.2857142857142856</v>
      </c>
      <c r="V1018" s="122">
        <v>1.2857142857142858</v>
      </c>
      <c r="W1018" s="122">
        <v>0.14285714285714285</v>
      </c>
      <c r="X1018" s="122">
        <v>0</v>
      </c>
      <c r="Y1018" s="122">
        <v>0.2857142857142857</v>
      </c>
      <c r="Z1018" s="122">
        <v>0.8571428571428571</v>
      </c>
      <c r="AA1018" s="122">
        <v>0.5714285714285714</v>
      </c>
      <c r="AB1018" s="122">
        <v>0.14285714285714285</v>
      </c>
      <c r="AC1018" s="323">
        <v>0.14285714285714285</v>
      </c>
      <c r="AD1018" s="8"/>
      <c r="AE1018" s="97">
        <v>141.42857142857142</v>
      </c>
      <c r="AF1018" s="264">
        <v>2.8571428571428572</v>
      </c>
      <c r="AG1018" s="122">
        <v>115.57142857142857</v>
      </c>
      <c r="AH1018" s="122">
        <v>0.5714285714285714</v>
      </c>
      <c r="AI1018" s="122">
        <v>14.714285714285714</v>
      </c>
      <c r="AJ1018" s="122">
        <v>1.8571428571428572</v>
      </c>
      <c r="AK1018" s="122">
        <v>0.2857142857142857</v>
      </c>
      <c r="AL1018" s="122">
        <v>0</v>
      </c>
      <c r="AM1018" s="122">
        <v>0.5714285714285714</v>
      </c>
      <c r="AN1018" s="122">
        <v>2.4285714285714284</v>
      </c>
      <c r="AO1018" s="122">
        <v>2.1428571428571428</v>
      </c>
      <c r="AP1018" s="122">
        <v>0.2857142857142857</v>
      </c>
      <c r="AQ1018" s="323">
        <v>0.14285714285714285</v>
      </c>
      <c r="AR1018" s="11"/>
    </row>
    <row r="1019" spans="1:44" x14ac:dyDescent="0.25">
      <c r="A1019" s="240"/>
      <c r="B1019" s="311">
        <v>0.5625</v>
      </c>
      <c r="C1019" s="97">
        <v>74.571428571428569</v>
      </c>
      <c r="D1019" s="264">
        <v>0.8571428571428571</v>
      </c>
      <c r="E1019" s="122">
        <v>62.714285714285715</v>
      </c>
      <c r="F1019" s="122">
        <v>0.14285714285714285</v>
      </c>
      <c r="G1019" s="122">
        <v>6.7142857142857144</v>
      </c>
      <c r="H1019" s="122">
        <v>0.7142857142857143</v>
      </c>
      <c r="I1019" s="122">
        <v>0.5714285714285714</v>
      </c>
      <c r="J1019" s="122">
        <v>0</v>
      </c>
      <c r="K1019" s="122">
        <v>0.2857142857142857</v>
      </c>
      <c r="L1019" s="122">
        <v>1.8571428571428572</v>
      </c>
      <c r="M1019" s="122">
        <v>0.7142857142857143</v>
      </c>
      <c r="N1019" s="122">
        <v>0</v>
      </c>
      <c r="O1019" s="323">
        <v>0</v>
      </c>
      <c r="P1019" s="8"/>
      <c r="Q1019" s="97">
        <v>60.285714285714285</v>
      </c>
      <c r="R1019" s="264">
        <v>2</v>
      </c>
      <c r="S1019" s="122">
        <v>48.285714285714285</v>
      </c>
      <c r="T1019" s="122">
        <v>0.2857142857142857</v>
      </c>
      <c r="U1019" s="122">
        <v>6.2857142857142856</v>
      </c>
      <c r="V1019" s="122">
        <v>1</v>
      </c>
      <c r="W1019" s="122">
        <v>0.5714285714285714</v>
      </c>
      <c r="X1019" s="122">
        <v>0</v>
      </c>
      <c r="Y1019" s="122">
        <v>0.14285714285714285</v>
      </c>
      <c r="Z1019" s="122">
        <v>0.42857142857142855</v>
      </c>
      <c r="AA1019" s="122">
        <v>1.2857142857142858</v>
      </c>
      <c r="AB1019" s="122">
        <v>0</v>
      </c>
      <c r="AC1019" s="323">
        <v>0</v>
      </c>
      <c r="AD1019" s="8"/>
      <c r="AE1019" s="97">
        <v>134.85714285714283</v>
      </c>
      <c r="AF1019" s="264">
        <v>2.8571428571428572</v>
      </c>
      <c r="AG1019" s="122">
        <v>111</v>
      </c>
      <c r="AH1019" s="122">
        <v>0.42857142857142855</v>
      </c>
      <c r="AI1019" s="122">
        <v>13</v>
      </c>
      <c r="AJ1019" s="122">
        <v>1.7142857142857142</v>
      </c>
      <c r="AK1019" s="122">
        <v>1.1428571428571428</v>
      </c>
      <c r="AL1019" s="122">
        <v>0</v>
      </c>
      <c r="AM1019" s="122">
        <v>0.42857142857142855</v>
      </c>
      <c r="AN1019" s="122">
        <v>2.2857142857142856</v>
      </c>
      <c r="AO1019" s="122">
        <v>2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85.142857142857139</v>
      </c>
      <c r="D1020" s="264">
        <v>2.1428571428571428</v>
      </c>
      <c r="E1020" s="122">
        <v>69</v>
      </c>
      <c r="F1020" s="122">
        <v>0.8571428571428571</v>
      </c>
      <c r="G1020" s="122">
        <v>8.4285714285714288</v>
      </c>
      <c r="H1020" s="122">
        <v>0.14285714285714285</v>
      </c>
      <c r="I1020" s="122">
        <v>0.14285714285714285</v>
      </c>
      <c r="J1020" s="122">
        <v>0</v>
      </c>
      <c r="K1020" s="122">
        <v>0.8571428571428571</v>
      </c>
      <c r="L1020" s="122">
        <v>1.4285714285714286</v>
      </c>
      <c r="M1020" s="122">
        <v>2.1428571428571428</v>
      </c>
      <c r="N1020" s="122">
        <v>0</v>
      </c>
      <c r="O1020" s="323">
        <v>0</v>
      </c>
      <c r="P1020" s="8"/>
      <c r="Q1020" s="97">
        <v>62.428571428571423</v>
      </c>
      <c r="R1020" s="264">
        <v>1.8571428571428572</v>
      </c>
      <c r="S1020" s="122">
        <v>47.571428571428569</v>
      </c>
      <c r="T1020" s="122">
        <v>0.8571428571428571</v>
      </c>
      <c r="U1020" s="122">
        <v>8.4285714285714288</v>
      </c>
      <c r="V1020" s="122">
        <v>1</v>
      </c>
      <c r="W1020" s="122">
        <v>0.2857142857142857</v>
      </c>
      <c r="X1020" s="122">
        <v>0.14285714285714285</v>
      </c>
      <c r="Y1020" s="122">
        <v>0.2857142857142857</v>
      </c>
      <c r="Z1020" s="122">
        <v>1.1428571428571428</v>
      </c>
      <c r="AA1020" s="122">
        <v>0.8571428571428571</v>
      </c>
      <c r="AB1020" s="122">
        <v>0</v>
      </c>
      <c r="AC1020" s="323">
        <v>0</v>
      </c>
      <c r="AD1020" s="8"/>
      <c r="AE1020" s="97">
        <v>147.57142857142856</v>
      </c>
      <c r="AF1020" s="264">
        <v>4</v>
      </c>
      <c r="AG1020" s="122">
        <v>116.57142857142857</v>
      </c>
      <c r="AH1020" s="122">
        <v>1.7142857142857142</v>
      </c>
      <c r="AI1020" s="122">
        <v>16.857142857142858</v>
      </c>
      <c r="AJ1020" s="122">
        <v>1.1428571428571428</v>
      </c>
      <c r="AK1020" s="122">
        <v>0.42857142857142855</v>
      </c>
      <c r="AL1020" s="122">
        <v>0.14285714285714285</v>
      </c>
      <c r="AM1020" s="122">
        <v>1.1428571428571428</v>
      </c>
      <c r="AN1020" s="122">
        <v>2.5714285714285716</v>
      </c>
      <c r="AO1020" s="122">
        <v>3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84.714285714285708</v>
      </c>
      <c r="D1021" s="264">
        <v>1</v>
      </c>
      <c r="E1021" s="122">
        <v>71.714285714285708</v>
      </c>
      <c r="F1021" s="122">
        <v>0.7142857142857143</v>
      </c>
      <c r="G1021" s="122">
        <v>8.1428571428571423</v>
      </c>
      <c r="H1021" s="122">
        <v>0.5714285714285714</v>
      </c>
      <c r="I1021" s="122">
        <v>0.2857142857142857</v>
      </c>
      <c r="J1021" s="122">
        <v>0</v>
      </c>
      <c r="K1021" s="122">
        <v>0.2857142857142857</v>
      </c>
      <c r="L1021" s="122">
        <v>0.7142857142857143</v>
      </c>
      <c r="M1021" s="122">
        <v>1.2857142857142858</v>
      </c>
      <c r="N1021" s="122">
        <v>0</v>
      </c>
      <c r="O1021" s="323">
        <v>0</v>
      </c>
      <c r="P1021" s="8"/>
      <c r="Q1021" s="97">
        <v>62.571428571428577</v>
      </c>
      <c r="R1021" s="264">
        <v>2.7142857142857144</v>
      </c>
      <c r="S1021" s="122">
        <v>48.142857142857146</v>
      </c>
      <c r="T1021" s="122">
        <v>0.2857142857142857</v>
      </c>
      <c r="U1021" s="122">
        <v>6.4285714285714288</v>
      </c>
      <c r="V1021" s="122">
        <v>1.4285714285714286</v>
      </c>
      <c r="W1021" s="122">
        <v>1</v>
      </c>
      <c r="X1021" s="122">
        <v>0.14285714285714285</v>
      </c>
      <c r="Y1021" s="122">
        <v>0.5714285714285714</v>
      </c>
      <c r="Z1021" s="122">
        <v>0.8571428571428571</v>
      </c>
      <c r="AA1021" s="122">
        <v>1</v>
      </c>
      <c r="AB1021" s="122">
        <v>0</v>
      </c>
      <c r="AC1021" s="323">
        <v>0</v>
      </c>
      <c r="AD1021" s="8"/>
      <c r="AE1021" s="97">
        <v>147.28571428571428</v>
      </c>
      <c r="AF1021" s="264">
        <v>3.7142857142857144</v>
      </c>
      <c r="AG1021" s="122">
        <v>119.85714285714286</v>
      </c>
      <c r="AH1021" s="122">
        <v>1</v>
      </c>
      <c r="AI1021" s="122">
        <v>14.571428571428571</v>
      </c>
      <c r="AJ1021" s="122">
        <v>2</v>
      </c>
      <c r="AK1021" s="122">
        <v>1.2857142857142858</v>
      </c>
      <c r="AL1021" s="122">
        <v>0.14285714285714285</v>
      </c>
      <c r="AM1021" s="122">
        <v>0.8571428571428571</v>
      </c>
      <c r="AN1021" s="122">
        <v>1.5714285714285714</v>
      </c>
      <c r="AO1021" s="122">
        <v>2.2857142857142856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78.000000000000028</v>
      </c>
      <c r="D1022" s="264">
        <v>1.4285714285714286</v>
      </c>
      <c r="E1022" s="122">
        <v>67</v>
      </c>
      <c r="F1022" s="122">
        <v>0.42857142857142855</v>
      </c>
      <c r="G1022" s="122">
        <v>5.8571428571428568</v>
      </c>
      <c r="H1022" s="122">
        <v>0.2857142857142857</v>
      </c>
      <c r="I1022" s="122">
        <v>0.2857142857142857</v>
      </c>
      <c r="J1022" s="122">
        <v>0.2857142857142857</v>
      </c>
      <c r="K1022" s="122">
        <v>0</v>
      </c>
      <c r="L1022" s="122">
        <v>1</v>
      </c>
      <c r="M1022" s="122">
        <v>1.2857142857142858</v>
      </c>
      <c r="N1022" s="122">
        <v>0.14285714285714285</v>
      </c>
      <c r="O1022" s="323">
        <v>0</v>
      </c>
      <c r="P1022" s="8"/>
      <c r="Q1022" s="97">
        <v>61.142857142857146</v>
      </c>
      <c r="R1022" s="264">
        <v>2.8571428571428572</v>
      </c>
      <c r="S1022" s="122">
        <v>50.428571428571431</v>
      </c>
      <c r="T1022" s="122">
        <v>0.14285714285714285</v>
      </c>
      <c r="U1022" s="122">
        <v>4.5714285714285712</v>
      </c>
      <c r="V1022" s="122">
        <v>0.8571428571428571</v>
      </c>
      <c r="W1022" s="122">
        <v>0.8571428571428571</v>
      </c>
      <c r="X1022" s="122">
        <v>0.14285714285714285</v>
      </c>
      <c r="Y1022" s="122">
        <v>0.14285714285714285</v>
      </c>
      <c r="Z1022" s="122">
        <v>0.42857142857142855</v>
      </c>
      <c r="AA1022" s="122">
        <v>0.7142857142857143</v>
      </c>
      <c r="AB1022" s="122">
        <v>0</v>
      </c>
      <c r="AC1022" s="323">
        <v>0</v>
      </c>
      <c r="AD1022" s="8"/>
      <c r="AE1022" s="97">
        <v>139.14285714285711</v>
      </c>
      <c r="AF1022" s="264">
        <v>4.2857142857142856</v>
      </c>
      <c r="AG1022" s="122">
        <v>117.42857142857143</v>
      </c>
      <c r="AH1022" s="122">
        <v>0.5714285714285714</v>
      </c>
      <c r="AI1022" s="122">
        <v>10.428571428571429</v>
      </c>
      <c r="AJ1022" s="122">
        <v>1.1428571428571428</v>
      </c>
      <c r="AK1022" s="122">
        <v>1.1428571428571428</v>
      </c>
      <c r="AL1022" s="122">
        <v>0.42857142857142855</v>
      </c>
      <c r="AM1022" s="122">
        <v>0.14285714285714285</v>
      </c>
      <c r="AN1022" s="122">
        <v>1.4285714285714286</v>
      </c>
      <c r="AO1022" s="122">
        <v>2</v>
      </c>
      <c r="AP1022" s="122">
        <v>0.14285714285714285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88</v>
      </c>
      <c r="D1023" s="264">
        <v>1.2857142857142858</v>
      </c>
      <c r="E1023" s="122">
        <v>74.285714285714292</v>
      </c>
      <c r="F1023" s="122">
        <v>0.7142857142857143</v>
      </c>
      <c r="G1023" s="122">
        <v>7.5714285714285712</v>
      </c>
      <c r="H1023" s="122">
        <v>0.42857142857142855</v>
      </c>
      <c r="I1023" s="122">
        <v>0.42857142857142855</v>
      </c>
      <c r="J1023" s="122">
        <v>0</v>
      </c>
      <c r="K1023" s="122">
        <v>0.7142857142857143</v>
      </c>
      <c r="L1023" s="122">
        <v>0.8571428571428571</v>
      </c>
      <c r="M1023" s="122">
        <v>1.7142857142857142</v>
      </c>
      <c r="N1023" s="122">
        <v>0</v>
      </c>
      <c r="O1023" s="323">
        <v>0</v>
      </c>
      <c r="P1023" s="8"/>
      <c r="Q1023" s="97">
        <v>62.857142857142861</v>
      </c>
      <c r="R1023" s="264">
        <v>1.8571428571428572</v>
      </c>
      <c r="S1023" s="122">
        <v>50.714285714285715</v>
      </c>
      <c r="T1023" s="122">
        <v>0</v>
      </c>
      <c r="U1023" s="122">
        <v>7.1428571428571432</v>
      </c>
      <c r="V1023" s="122">
        <v>0.42857142857142855</v>
      </c>
      <c r="W1023" s="122">
        <v>0.5714285714285714</v>
      </c>
      <c r="X1023" s="122">
        <v>0</v>
      </c>
      <c r="Y1023" s="122">
        <v>0.42857142857142855</v>
      </c>
      <c r="Z1023" s="122">
        <v>0.7142857142857143</v>
      </c>
      <c r="AA1023" s="122">
        <v>1</v>
      </c>
      <c r="AB1023" s="122">
        <v>0</v>
      </c>
      <c r="AC1023" s="323">
        <v>0</v>
      </c>
      <c r="AD1023" s="8"/>
      <c r="AE1023" s="97">
        <v>150.85714285714289</v>
      </c>
      <c r="AF1023" s="264">
        <v>3.1428571428571428</v>
      </c>
      <c r="AG1023" s="122">
        <v>125</v>
      </c>
      <c r="AH1023" s="122">
        <v>0.7142857142857143</v>
      </c>
      <c r="AI1023" s="122">
        <v>14.714285714285714</v>
      </c>
      <c r="AJ1023" s="122">
        <v>0.8571428571428571</v>
      </c>
      <c r="AK1023" s="122">
        <v>1</v>
      </c>
      <c r="AL1023" s="122">
        <v>0</v>
      </c>
      <c r="AM1023" s="122">
        <v>1.1428571428571428</v>
      </c>
      <c r="AN1023" s="122">
        <v>1.5714285714285714</v>
      </c>
      <c r="AO1023" s="122">
        <v>2.7142857142857144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93.571428571428555</v>
      </c>
      <c r="D1024" s="264">
        <v>0.5714285714285714</v>
      </c>
      <c r="E1024" s="122">
        <v>80.714285714285708</v>
      </c>
      <c r="F1024" s="122">
        <v>0.2857142857142857</v>
      </c>
      <c r="G1024" s="122">
        <v>8</v>
      </c>
      <c r="H1024" s="122">
        <v>0.8571428571428571</v>
      </c>
      <c r="I1024" s="122">
        <v>0.14285714285714285</v>
      </c>
      <c r="J1024" s="122">
        <v>0</v>
      </c>
      <c r="K1024" s="122">
        <v>0.14285714285714285</v>
      </c>
      <c r="L1024" s="122">
        <v>1.7142857142857142</v>
      </c>
      <c r="M1024" s="122">
        <v>1</v>
      </c>
      <c r="N1024" s="122">
        <v>0.14285714285714285</v>
      </c>
      <c r="O1024" s="323">
        <v>0</v>
      </c>
      <c r="P1024" s="8"/>
      <c r="Q1024" s="97">
        <v>59.714285714285708</v>
      </c>
      <c r="R1024" s="264">
        <v>2.7142857142857144</v>
      </c>
      <c r="S1024" s="122">
        <v>46.571428571428569</v>
      </c>
      <c r="T1024" s="122">
        <v>0.42857142857142855</v>
      </c>
      <c r="U1024" s="122">
        <v>6.2857142857142856</v>
      </c>
      <c r="V1024" s="122">
        <v>0.5714285714285714</v>
      </c>
      <c r="W1024" s="122">
        <v>0.2857142857142857</v>
      </c>
      <c r="X1024" s="122">
        <v>0</v>
      </c>
      <c r="Y1024" s="122">
        <v>0.5714285714285714</v>
      </c>
      <c r="Z1024" s="122">
        <v>1.2857142857142858</v>
      </c>
      <c r="AA1024" s="122">
        <v>0.8571428571428571</v>
      </c>
      <c r="AB1024" s="122">
        <v>0.14285714285714285</v>
      </c>
      <c r="AC1024" s="323">
        <v>0</v>
      </c>
      <c r="AD1024" s="8"/>
      <c r="AE1024" s="97">
        <v>153.28571428571428</v>
      </c>
      <c r="AF1024" s="264">
        <v>3.2857142857142856</v>
      </c>
      <c r="AG1024" s="122">
        <v>127.28571428571429</v>
      </c>
      <c r="AH1024" s="122">
        <v>0.7142857142857143</v>
      </c>
      <c r="AI1024" s="122">
        <v>14.285714285714286</v>
      </c>
      <c r="AJ1024" s="122">
        <v>1.4285714285714286</v>
      </c>
      <c r="AK1024" s="122">
        <v>0.42857142857142855</v>
      </c>
      <c r="AL1024" s="122">
        <v>0</v>
      </c>
      <c r="AM1024" s="122">
        <v>0.7142857142857143</v>
      </c>
      <c r="AN1024" s="122">
        <v>3</v>
      </c>
      <c r="AO1024" s="122">
        <v>1.8571428571428572</v>
      </c>
      <c r="AP1024" s="122">
        <v>0.2857142857142857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95.285714285714278</v>
      </c>
      <c r="D1025" s="264">
        <v>2</v>
      </c>
      <c r="E1025" s="122">
        <v>82.714285714285708</v>
      </c>
      <c r="F1025" s="122">
        <v>0.14285714285714285</v>
      </c>
      <c r="G1025" s="122">
        <v>7.5714285714285712</v>
      </c>
      <c r="H1025" s="122">
        <v>0.5714285714285714</v>
      </c>
      <c r="I1025" s="122">
        <v>0.42857142857142855</v>
      </c>
      <c r="J1025" s="122">
        <v>0</v>
      </c>
      <c r="K1025" s="122">
        <v>0.2857142857142857</v>
      </c>
      <c r="L1025" s="122">
        <v>0.7142857142857143</v>
      </c>
      <c r="M1025" s="122">
        <v>0.8571428571428571</v>
      </c>
      <c r="N1025" s="122">
        <v>0</v>
      </c>
      <c r="O1025" s="323">
        <v>0</v>
      </c>
      <c r="P1025" s="8"/>
      <c r="Q1025" s="97">
        <v>61.000000000000007</v>
      </c>
      <c r="R1025" s="264">
        <v>1.7142857142857142</v>
      </c>
      <c r="S1025" s="122">
        <v>51</v>
      </c>
      <c r="T1025" s="122">
        <v>0.42857142857142855</v>
      </c>
      <c r="U1025" s="122">
        <v>4.2857142857142856</v>
      </c>
      <c r="V1025" s="122">
        <v>1.1428571428571428</v>
      </c>
      <c r="W1025" s="122">
        <v>0.7142857142857143</v>
      </c>
      <c r="X1025" s="122">
        <v>0</v>
      </c>
      <c r="Y1025" s="122">
        <v>0</v>
      </c>
      <c r="Z1025" s="122">
        <v>0.7142857142857143</v>
      </c>
      <c r="AA1025" s="122">
        <v>0.8571428571428571</v>
      </c>
      <c r="AB1025" s="122">
        <v>0</v>
      </c>
      <c r="AC1025" s="323">
        <v>0.14285714285714285</v>
      </c>
      <c r="AD1025" s="8"/>
      <c r="AE1025" s="97">
        <v>156.28571428571431</v>
      </c>
      <c r="AF1025" s="264">
        <v>3.7142857142857144</v>
      </c>
      <c r="AG1025" s="122">
        <v>133.71428571428572</v>
      </c>
      <c r="AH1025" s="122">
        <v>0.5714285714285714</v>
      </c>
      <c r="AI1025" s="122">
        <v>11.857142857142858</v>
      </c>
      <c r="AJ1025" s="122">
        <v>1.7142857142857142</v>
      </c>
      <c r="AK1025" s="122">
        <v>1.1428571428571428</v>
      </c>
      <c r="AL1025" s="122">
        <v>0</v>
      </c>
      <c r="AM1025" s="122">
        <v>0.2857142857142857</v>
      </c>
      <c r="AN1025" s="122">
        <v>1.4285714285714286</v>
      </c>
      <c r="AO1025" s="122">
        <v>1.7142857142857142</v>
      </c>
      <c r="AP1025" s="122">
        <v>0</v>
      </c>
      <c r="AQ1025" s="323">
        <v>0.14285714285714285</v>
      </c>
      <c r="AR1025" s="11"/>
    </row>
    <row r="1026" spans="1:44" x14ac:dyDescent="0.25">
      <c r="A1026" s="240"/>
      <c r="B1026" s="311">
        <v>0.63541700000000001</v>
      </c>
      <c r="C1026" s="97">
        <v>90.428571428571416</v>
      </c>
      <c r="D1026" s="264">
        <v>1.5714285714285714</v>
      </c>
      <c r="E1026" s="122">
        <v>78.714285714285708</v>
      </c>
      <c r="F1026" s="122">
        <v>0.42857142857142855</v>
      </c>
      <c r="G1026" s="122">
        <v>6</v>
      </c>
      <c r="H1026" s="122">
        <v>0.8571428571428571</v>
      </c>
      <c r="I1026" s="122">
        <v>0.7142857142857143</v>
      </c>
      <c r="J1026" s="122">
        <v>0</v>
      </c>
      <c r="K1026" s="122">
        <v>0.2857142857142857</v>
      </c>
      <c r="L1026" s="122">
        <v>1.1428571428571428</v>
      </c>
      <c r="M1026" s="122">
        <v>0.7142857142857143</v>
      </c>
      <c r="N1026" s="122">
        <v>0</v>
      </c>
      <c r="O1026" s="323">
        <v>0</v>
      </c>
      <c r="P1026" s="8"/>
      <c r="Q1026" s="97">
        <v>65.285714285714292</v>
      </c>
      <c r="R1026" s="264">
        <v>4</v>
      </c>
      <c r="S1026" s="122">
        <v>52.571428571428569</v>
      </c>
      <c r="T1026" s="122">
        <v>0</v>
      </c>
      <c r="U1026" s="122">
        <v>4.8571428571428568</v>
      </c>
      <c r="V1026" s="122">
        <v>0.5714285714285714</v>
      </c>
      <c r="W1026" s="122">
        <v>0.7142857142857143</v>
      </c>
      <c r="X1026" s="122">
        <v>0</v>
      </c>
      <c r="Y1026" s="122">
        <v>0.14285714285714285</v>
      </c>
      <c r="Z1026" s="122">
        <v>1.2857142857142858</v>
      </c>
      <c r="AA1026" s="122">
        <v>0.8571428571428571</v>
      </c>
      <c r="AB1026" s="122">
        <v>0</v>
      </c>
      <c r="AC1026" s="323">
        <v>0.2857142857142857</v>
      </c>
      <c r="AD1026" s="8"/>
      <c r="AE1026" s="97">
        <v>155.71428571428567</v>
      </c>
      <c r="AF1026" s="264">
        <v>5.5714285714285712</v>
      </c>
      <c r="AG1026" s="122">
        <v>131.28571428571428</v>
      </c>
      <c r="AH1026" s="122">
        <v>0.42857142857142855</v>
      </c>
      <c r="AI1026" s="122">
        <v>10.857142857142858</v>
      </c>
      <c r="AJ1026" s="122">
        <v>1.4285714285714286</v>
      </c>
      <c r="AK1026" s="122">
        <v>1.4285714285714286</v>
      </c>
      <c r="AL1026" s="122">
        <v>0</v>
      </c>
      <c r="AM1026" s="122">
        <v>0.42857142857142855</v>
      </c>
      <c r="AN1026" s="122">
        <v>2.4285714285714284</v>
      </c>
      <c r="AO1026" s="122">
        <v>1.5714285714285714</v>
      </c>
      <c r="AP1026" s="122">
        <v>0</v>
      </c>
      <c r="AQ1026" s="323">
        <v>0.2857142857142857</v>
      </c>
      <c r="AR1026" s="11"/>
    </row>
    <row r="1027" spans="1:44" x14ac:dyDescent="0.25">
      <c r="A1027" s="240"/>
      <c r="B1027" s="311">
        <v>0.64583299999999999</v>
      </c>
      <c r="C1027" s="97">
        <v>88.571428571428584</v>
      </c>
      <c r="D1027" s="264">
        <v>0.7142857142857143</v>
      </c>
      <c r="E1027" s="122">
        <v>78.571428571428569</v>
      </c>
      <c r="F1027" s="122">
        <v>0.14285714285714285</v>
      </c>
      <c r="G1027" s="122">
        <v>6.8571428571428568</v>
      </c>
      <c r="H1027" s="122">
        <v>0.2857142857142857</v>
      </c>
      <c r="I1027" s="122">
        <v>0.5714285714285714</v>
      </c>
      <c r="J1027" s="122">
        <v>0</v>
      </c>
      <c r="K1027" s="122">
        <v>0.2857142857142857</v>
      </c>
      <c r="L1027" s="122">
        <v>0.8571428571428571</v>
      </c>
      <c r="M1027" s="122">
        <v>0.2857142857142857</v>
      </c>
      <c r="N1027" s="122">
        <v>0</v>
      </c>
      <c r="O1027" s="323">
        <v>0</v>
      </c>
      <c r="P1027" s="8"/>
      <c r="Q1027" s="97">
        <v>69.285714285714278</v>
      </c>
      <c r="R1027" s="264">
        <v>3</v>
      </c>
      <c r="S1027" s="122">
        <v>58.571428571428569</v>
      </c>
      <c r="T1027" s="122">
        <v>0.2857142857142857</v>
      </c>
      <c r="U1027" s="122">
        <v>3.2857142857142856</v>
      </c>
      <c r="V1027" s="122">
        <v>1.4285714285714286</v>
      </c>
      <c r="W1027" s="122">
        <v>0.5714285714285714</v>
      </c>
      <c r="X1027" s="122">
        <v>0</v>
      </c>
      <c r="Y1027" s="122">
        <v>0.14285714285714285</v>
      </c>
      <c r="Z1027" s="122">
        <v>0.7142857142857143</v>
      </c>
      <c r="AA1027" s="122">
        <v>1.2857142857142858</v>
      </c>
      <c r="AB1027" s="122">
        <v>0</v>
      </c>
      <c r="AC1027" s="323">
        <v>0</v>
      </c>
      <c r="AD1027" s="8"/>
      <c r="AE1027" s="97">
        <v>157.85714285714286</v>
      </c>
      <c r="AF1027" s="264">
        <v>3.7142857142857144</v>
      </c>
      <c r="AG1027" s="122">
        <v>137.14285714285714</v>
      </c>
      <c r="AH1027" s="122">
        <v>0.42857142857142855</v>
      </c>
      <c r="AI1027" s="122">
        <v>10.142857142857142</v>
      </c>
      <c r="AJ1027" s="122">
        <v>1.7142857142857142</v>
      </c>
      <c r="AK1027" s="122">
        <v>1.1428571428571428</v>
      </c>
      <c r="AL1027" s="122">
        <v>0</v>
      </c>
      <c r="AM1027" s="122">
        <v>0.42857142857142855</v>
      </c>
      <c r="AN1027" s="122">
        <v>1.5714285714285714</v>
      </c>
      <c r="AO1027" s="122">
        <v>1.5714285714285714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103.42857142857142</v>
      </c>
      <c r="D1028" s="264">
        <v>1.7142857142857142</v>
      </c>
      <c r="E1028" s="122">
        <v>92.142857142857139</v>
      </c>
      <c r="F1028" s="122">
        <v>0.42857142857142855</v>
      </c>
      <c r="G1028" s="122">
        <v>6.1428571428571432</v>
      </c>
      <c r="H1028" s="122">
        <v>1</v>
      </c>
      <c r="I1028" s="122">
        <v>0.2857142857142857</v>
      </c>
      <c r="J1028" s="122">
        <v>0</v>
      </c>
      <c r="K1028" s="122">
        <v>0.14285714285714285</v>
      </c>
      <c r="L1028" s="122">
        <v>0.8571428571428571</v>
      </c>
      <c r="M1028" s="122">
        <v>0.7142857142857143</v>
      </c>
      <c r="N1028" s="122">
        <v>0</v>
      </c>
      <c r="O1028" s="323">
        <v>0</v>
      </c>
      <c r="P1028" s="8"/>
      <c r="Q1028" s="97">
        <v>54.428571428571438</v>
      </c>
      <c r="R1028" s="264">
        <v>2.1428571428571428</v>
      </c>
      <c r="S1028" s="122">
        <v>46</v>
      </c>
      <c r="T1028" s="122">
        <v>0.14285714285714285</v>
      </c>
      <c r="U1028" s="122">
        <v>4</v>
      </c>
      <c r="V1028" s="122">
        <v>1.2857142857142858</v>
      </c>
      <c r="W1028" s="122">
        <v>0.5714285714285714</v>
      </c>
      <c r="X1028" s="122">
        <v>0</v>
      </c>
      <c r="Y1028" s="122">
        <v>0.14285714285714285</v>
      </c>
      <c r="Z1028" s="122">
        <v>0</v>
      </c>
      <c r="AA1028" s="122">
        <v>0</v>
      </c>
      <c r="AB1028" s="122">
        <v>0</v>
      </c>
      <c r="AC1028" s="323">
        <v>0.14285714285714285</v>
      </c>
      <c r="AD1028" s="8"/>
      <c r="AE1028" s="97">
        <v>157.85714285714286</v>
      </c>
      <c r="AF1028" s="264">
        <v>3.8571428571428572</v>
      </c>
      <c r="AG1028" s="122">
        <v>138.14285714285714</v>
      </c>
      <c r="AH1028" s="122">
        <v>0.5714285714285714</v>
      </c>
      <c r="AI1028" s="122">
        <v>10.142857142857142</v>
      </c>
      <c r="AJ1028" s="122">
        <v>2.2857142857142856</v>
      </c>
      <c r="AK1028" s="122">
        <v>0.8571428571428571</v>
      </c>
      <c r="AL1028" s="122">
        <v>0</v>
      </c>
      <c r="AM1028" s="122">
        <v>0.2857142857142857</v>
      </c>
      <c r="AN1028" s="122">
        <v>0.8571428571428571</v>
      </c>
      <c r="AO1028" s="122">
        <v>0.7142857142857143</v>
      </c>
      <c r="AP1028" s="122">
        <v>0</v>
      </c>
      <c r="AQ1028" s="323">
        <v>0.14285714285714285</v>
      </c>
      <c r="AR1028" s="11"/>
    </row>
    <row r="1029" spans="1:44" x14ac:dyDescent="0.25">
      <c r="A1029" s="240"/>
      <c r="B1029" s="311">
        <v>0.66666700000000001</v>
      </c>
      <c r="C1029" s="97">
        <v>101.85714285714285</v>
      </c>
      <c r="D1029" s="264">
        <v>1.1428571428571428</v>
      </c>
      <c r="E1029" s="122">
        <v>91.428571428571431</v>
      </c>
      <c r="F1029" s="122">
        <v>0.8571428571428571</v>
      </c>
      <c r="G1029" s="122">
        <v>5.8571428571428568</v>
      </c>
      <c r="H1029" s="122">
        <v>0.14285714285714285</v>
      </c>
      <c r="I1029" s="122">
        <v>0.14285714285714285</v>
      </c>
      <c r="J1029" s="122">
        <v>0.14285714285714285</v>
      </c>
      <c r="K1029" s="122">
        <v>0.42857142857142855</v>
      </c>
      <c r="L1029" s="122">
        <v>0.8571428571428571</v>
      </c>
      <c r="M1029" s="122">
        <v>0.7142857142857143</v>
      </c>
      <c r="N1029" s="122">
        <v>0.14285714285714285</v>
      </c>
      <c r="O1029" s="323">
        <v>0</v>
      </c>
      <c r="P1029" s="8"/>
      <c r="Q1029" s="97">
        <v>57.857142857142854</v>
      </c>
      <c r="R1029" s="264">
        <v>2.8571428571428572</v>
      </c>
      <c r="S1029" s="122">
        <v>48.142857142857146</v>
      </c>
      <c r="T1029" s="122">
        <v>0.2857142857142857</v>
      </c>
      <c r="U1029" s="122">
        <v>4</v>
      </c>
      <c r="V1029" s="122">
        <v>0.7142857142857143</v>
      </c>
      <c r="W1029" s="122">
        <v>0.2857142857142857</v>
      </c>
      <c r="X1029" s="122">
        <v>0.14285714285714285</v>
      </c>
      <c r="Y1029" s="122">
        <v>0.2857142857142857</v>
      </c>
      <c r="Z1029" s="122">
        <v>0.5714285714285714</v>
      </c>
      <c r="AA1029" s="122">
        <v>0.5714285714285714</v>
      </c>
      <c r="AB1029" s="122">
        <v>0</v>
      </c>
      <c r="AC1029" s="323">
        <v>0</v>
      </c>
      <c r="AD1029" s="8"/>
      <c r="AE1029" s="97">
        <v>159.71428571428569</v>
      </c>
      <c r="AF1029" s="264">
        <v>4</v>
      </c>
      <c r="AG1029" s="122">
        <v>139.57142857142858</v>
      </c>
      <c r="AH1029" s="122">
        <v>1.1428571428571428</v>
      </c>
      <c r="AI1029" s="122">
        <v>9.8571428571428577</v>
      </c>
      <c r="AJ1029" s="122">
        <v>0.8571428571428571</v>
      </c>
      <c r="AK1029" s="122">
        <v>0.42857142857142855</v>
      </c>
      <c r="AL1029" s="122">
        <v>0.2857142857142857</v>
      </c>
      <c r="AM1029" s="122">
        <v>0.7142857142857143</v>
      </c>
      <c r="AN1029" s="122">
        <v>1.4285714285714286</v>
      </c>
      <c r="AO1029" s="122">
        <v>1.2857142857142858</v>
      </c>
      <c r="AP1029" s="122">
        <v>0.14285714285714285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88.000000000000014</v>
      </c>
      <c r="D1030" s="264">
        <v>2.8571428571428572</v>
      </c>
      <c r="E1030" s="122">
        <v>77.285714285714292</v>
      </c>
      <c r="F1030" s="122">
        <v>0.5714285714285714</v>
      </c>
      <c r="G1030" s="122">
        <v>5</v>
      </c>
      <c r="H1030" s="122">
        <v>0.7142857142857143</v>
      </c>
      <c r="I1030" s="122">
        <v>0.14285714285714285</v>
      </c>
      <c r="J1030" s="122">
        <v>0.2857142857142857</v>
      </c>
      <c r="K1030" s="122">
        <v>0.2857142857142857</v>
      </c>
      <c r="L1030" s="122">
        <v>0.5714285714285714</v>
      </c>
      <c r="M1030" s="122">
        <v>0.2857142857142857</v>
      </c>
      <c r="N1030" s="122">
        <v>0</v>
      </c>
      <c r="O1030" s="323">
        <v>0</v>
      </c>
      <c r="P1030" s="8"/>
      <c r="Q1030" s="97">
        <v>51.571428571428584</v>
      </c>
      <c r="R1030" s="264">
        <v>2.4285714285714284</v>
      </c>
      <c r="S1030" s="122">
        <v>45.428571428571431</v>
      </c>
      <c r="T1030" s="122">
        <v>0.2857142857142857</v>
      </c>
      <c r="U1030" s="122">
        <v>2</v>
      </c>
      <c r="V1030" s="122">
        <v>0.7142857142857143</v>
      </c>
      <c r="W1030" s="122">
        <v>0</v>
      </c>
      <c r="X1030" s="122">
        <v>0</v>
      </c>
      <c r="Y1030" s="122">
        <v>0.14285714285714285</v>
      </c>
      <c r="Z1030" s="122">
        <v>0.42857142857142855</v>
      </c>
      <c r="AA1030" s="122">
        <v>0.14285714285714285</v>
      </c>
      <c r="AB1030" s="122">
        <v>0</v>
      </c>
      <c r="AC1030" s="323">
        <v>0</v>
      </c>
      <c r="AD1030" s="8"/>
      <c r="AE1030" s="97">
        <v>139.57142857142853</v>
      </c>
      <c r="AF1030" s="264">
        <v>5.2857142857142856</v>
      </c>
      <c r="AG1030" s="122">
        <v>122.71428571428571</v>
      </c>
      <c r="AH1030" s="122">
        <v>0.8571428571428571</v>
      </c>
      <c r="AI1030" s="122">
        <v>7</v>
      </c>
      <c r="AJ1030" s="122">
        <v>1.4285714285714286</v>
      </c>
      <c r="AK1030" s="122">
        <v>0.14285714285714285</v>
      </c>
      <c r="AL1030" s="122">
        <v>0.2857142857142857</v>
      </c>
      <c r="AM1030" s="122">
        <v>0.42857142857142855</v>
      </c>
      <c r="AN1030" s="122">
        <v>1</v>
      </c>
      <c r="AO1030" s="122">
        <v>0.42857142857142855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85.571428571428569</v>
      </c>
      <c r="D1031" s="264">
        <v>1.8571428571428572</v>
      </c>
      <c r="E1031" s="122">
        <v>77.857142857142861</v>
      </c>
      <c r="F1031" s="122">
        <v>0.5714285714285714</v>
      </c>
      <c r="G1031" s="122">
        <v>4</v>
      </c>
      <c r="H1031" s="122">
        <v>0.14285714285714285</v>
      </c>
      <c r="I1031" s="122">
        <v>0</v>
      </c>
      <c r="J1031" s="122">
        <v>0</v>
      </c>
      <c r="K1031" s="122">
        <v>0.14285714285714285</v>
      </c>
      <c r="L1031" s="122">
        <v>0.5714285714285714</v>
      </c>
      <c r="M1031" s="122">
        <v>0.42857142857142855</v>
      </c>
      <c r="N1031" s="122">
        <v>0</v>
      </c>
      <c r="O1031" s="323">
        <v>0</v>
      </c>
      <c r="P1031" s="8"/>
      <c r="Q1031" s="97">
        <v>50.000000000000007</v>
      </c>
      <c r="R1031" s="264">
        <v>3.1428571428571428</v>
      </c>
      <c r="S1031" s="122">
        <v>42.571428571428569</v>
      </c>
      <c r="T1031" s="122">
        <v>0.14285714285714285</v>
      </c>
      <c r="U1031" s="122">
        <v>2.5714285714285716</v>
      </c>
      <c r="V1031" s="122">
        <v>0.14285714285714285</v>
      </c>
      <c r="W1031" s="122">
        <v>0.5714285714285714</v>
      </c>
      <c r="X1031" s="122">
        <v>0</v>
      </c>
      <c r="Y1031" s="122">
        <v>0</v>
      </c>
      <c r="Z1031" s="122">
        <v>0.2857142857142857</v>
      </c>
      <c r="AA1031" s="122">
        <v>0.42857142857142855</v>
      </c>
      <c r="AB1031" s="122">
        <v>0.14285714285714285</v>
      </c>
      <c r="AC1031" s="323">
        <v>0</v>
      </c>
      <c r="AD1031" s="8"/>
      <c r="AE1031" s="97">
        <v>135.57142857142858</v>
      </c>
      <c r="AF1031" s="264">
        <v>5</v>
      </c>
      <c r="AG1031" s="122">
        <v>120.42857142857143</v>
      </c>
      <c r="AH1031" s="122">
        <v>0.7142857142857143</v>
      </c>
      <c r="AI1031" s="122">
        <v>6.5714285714285712</v>
      </c>
      <c r="AJ1031" s="122">
        <v>0.2857142857142857</v>
      </c>
      <c r="AK1031" s="122">
        <v>0.5714285714285714</v>
      </c>
      <c r="AL1031" s="122">
        <v>0</v>
      </c>
      <c r="AM1031" s="122">
        <v>0.14285714285714285</v>
      </c>
      <c r="AN1031" s="122">
        <v>0.8571428571428571</v>
      </c>
      <c r="AO1031" s="122">
        <v>0.8571428571428571</v>
      </c>
      <c r="AP1031" s="122">
        <v>0.14285714285714285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88.857142857142847</v>
      </c>
      <c r="D1032" s="264">
        <v>2.8571428571428572</v>
      </c>
      <c r="E1032" s="122">
        <v>77.857142857142861</v>
      </c>
      <c r="F1032" s="122">
        <v>0.5714285714285714</v>
      </c>
      <c r="G1032" s="122">
        <v>5</v>
      </c>
      <c r="H1032" s="122">
        <v>0.7142857142857143</v>
      </c>
      <c r="I1032" s="122">
        <v>0.5714285714285714</v>
      </c>
      <c r="J1032" s="122">
        <v>0</v>
      </c>
      <c r="K1032" s="122">
        <v>0.14285714285714285</v>
      </c>
      <c r="L1032" s="122">
        <v>0.7142857142857143</v>
      </c>
      <c r="M1032" s="122">
        <v>0.42857142857142855</v>
      </c>
      <c r="N1032" s="122">
        <v>0</v>
      </c>
      <c r="O1032" s="323">
        <v>0</v>
      </c>
      <c r="P1032" s="8"/>
      <c r="Q1032" s="97">
        <v>43.999999999999993</v>
      </c>
      <c r="R1032" s="264">
        <v>3.8571428571428572</v>
      </c>
      <c r="S1032" s="122">
        <v>35.571428571428569</v>
      </c>
      <c r="T1032" s="122">
        <v>0.5714285714285714</v>
      </c>
      <c r="U1032" s="122">
        <v>1.8571428571428572</v>
      </c>
      <c r="V1032" s="122">
        <v>1</v>
      </c>
      <c r="W1032" s="122">
        <v>0.5714285714285714</v>
      </c>
      <c r="X1032" s="122">
        <v>0</v>
      </c>
      <c r="Y1032" s="122">
        <v>0.2857142857142857</v>
      </c>
      <c r="Z1032" s="122">
        <v>0.14285714285714285</v>
      </c>
      <c r="AA1032" s="122">
        <v>0.14285714285714285</v>
      </c>
      <c r="AB1032" s="122">
        <v>0</v>
      </c>
      <c r="AC1032" s="323">
        <v>0</v>
      </c>
      <c r="AD1032" s="8"/>
      <c r="AE1032" s="97">
        <v>132.85714285714286</v>
      </c>
      <c r="AF1032" s="264">
        <v>6.7142857142857144</v>
      </c>
      <c r="AG1032" s="122">
        <v>113.42857142857143</v>
      </c>
      <c r="AH1032" s="122">
        <v>1.1428571428571428</v>
      </c>
      <c r="AI1032" s="122">
        <v>6.8571428571428568</v>
      </c>
      <c r="AJ1032" s="122">
        <v>1.7142857142857142</v>
      </c>
      <c r="AK1032" s="122">
        <v>1.1428571428571428</v>
      </c>
      <c r="AL1032" s="122">
        <v>0</v>
      </c>
      <c r="AM1032" s="122">
        <v>0.42857142857142855</v>
      </c>
      <c r="AN1032" s="122">
        <v>0.8571428571428571</v>
      </c>
      <c r="AO1032" s="122">
        <v>0.5714285714285714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101.71428571428572</v>
      </c>
      <c r="D1033" s="264">
        <v>3.4285714285714284</v>
      </c>
      <c r="E1033" s="122">
        <v>92</v>
      </c>
      <c r="F1033" s="122">
        <v>0.42857142857142855</v>
      </c>
      <c r="G1033" s="122">
        <v>4.1428571428571432</v>
      </c>
      <c r="H1033" s="122">
        <v>0.2857142857142857</v>
      </c>
      <c r="I1033" s="122">
        <v>0.2857142857142857</v>
      </c>
      <c r="J1033" s="122">
        <v>0.14285714285714285</v>
      </c>
      <c r="K1033" s="122">
        <v>0.2857142857142857</v>
      </c>
      <c r="L1033" s="122">
        <v>0.5714285714285714</v>
      </c>
      <c r="M1033" s="122">
        <v>0</v>
      </c>
      <c r="N1033" s="122">
        <v>0</v>
      </c>
      <c r="O1033" s="323">
        <v>0.14285714285714285</v>
      </c>
      <c r="P1033" s="8"/>
      <c r="Q1033" s="97">
        <v>48.142857142857153</v>
      </c>
      <c r="R1033" s="264">
        <v>1.8571428571428572</v>
      </c>
      <c r="S1033" s="122">
        <v>43.857142857142854</v>
      </c>
      <c r="T1033" s="122">
        <v>0.14285714285714285</v>
      </c>
      <c r="U1033" s="122">
        <v>1.2857142857142858</v>
      </c>
      <c r="V1033" s="122">
        <v>0.14285714285714285</v>
      </c>
      <c r="W1033" s="122">
        <v>0.14285714285714285</v>
      </c>
      <c r="X1033" s="122">
        <v>0.14285714285714285</v>
      </c>
      <c r="Y1033" s="122">
        <v>0</v>
      </c>
      <c r="Z1033" s="122">
        <v>0.14285714285714285</v>
      </c>
      <c r="AA1033" s="122">
        <v>0.42857142857142855</v>
      </c>
      <c r="AB1033" s="122">
        <v>0</v>
      </c>
      <c r="AC1033" s="323">
        <v>0</v>
      </c>
      <c r="AD1033" s="8"/>
      <c r="AE1033" s="97">
        <v>149.8571428571428</v>
      </c>
      <c r="AF1033" s="264">
        <v>5.2857142857142856</v>
      </c>
      <c r="AG1033" s="122">
        <v>135.85714285714286</v>
      </c>
      <c r="AH1033" s="122">
        <v>0.5714285714285714</v>
      </c>
      <c r="AI1033" s="122">
        <v>5.4285714285714288</v>
      </c>
      <c r="AJ1033" s="122">
        <v>0.42857142857142855</v>
      </c>
      <c r="AK1033" s="122">
        <v>0.42857142857142855</v>
      </c>
      <c r="AL1033" s="122">
        <v>0.2857142857142857</v>
      </c>
      <c r="AM1033" s="122">
        <v>0.2857142857142857</v>
      </c>
      <c r="AN1033" s="122">
        <v>0.7142857142857143</v>
      </c>
      <c r="AO1033" s="122">
        <v>0.42857142857142855</v>
      </c>
      <c r="AP1033" s="122">
        <v>0</v>
      </c>
      <c r="AQ1033" s="323">
        <v>0.14285714285714285</v>
      </c>
      <c r="AR1033" s="11"/>
    </row>
    <row r="1034" spans="1:44" x14ac:dyDescent="0.25">
      <c r="A1034" s="240"/>
      <c r="B1034" s="311">
        <v>0.71875</v>
      </c>
      <c r="C1034" s="97">
        <v>86.285714285714278</v>
      </c>
      <c r="D1034" s="264">
        <v>2</v>
      </c>
      <c r="E1034" s="122">
        <v>80</v>
      </c>
      <c r="F1034" s="122">
        <v>0.42857142857142855</v>
      </c>
      <c r="G1034" s="122">
        <v>3</v>
      </c>
      <c r="H1034" s="122">
        <v>0.14285714285714285</v>
      </c>
      <c r="I1034" s="122">
        <v>0.2857142857142857</v>
      </c>
      <c r="J1034" s="122">
        <v>0</v>
      </c>
      <c r="K1034" s="122">
        <v>0.14285714285714285</v>
      </c>
      <c r="L1034" s="122">
        <v>0.14285714285714285</v>
      </c>
      <c r="M1034" s="122">
        <v>0.14285714285714285</v>
      </c>
      <c r="N1034" s="122">
        <v>0</v>
      </c>
      <c r="O1034" s="323">
        <v>0</v>
      </c>
      <c r="P1034" s="8"/>
      <c r="Q1034" s="97">
        <v>55.714285714285715</v>
      </c>
      <c r="R1034" s="264">
        <v>2.8571428571428572</v>
      </c>
      <c r="S1034" s="122">
        <v>48</v>
      </c>
      <c r="T1034" s="122">
        <v>0.2857142857142857</v>
      </c>
      <c r="U1034" s="122">
        <v>3</v>
      </c>
      <c r="V1034" s="122">
        <v>0.5714285714285714</v>
      </c>
      <c r="W1034" s="122">
        <v>0.14285714285714285</v>
      </c>
      <c r="X1034" s="122">
        <v>0.14285714285714285</v>
      </c>
      <c r="Y1034" s="122">
        <v>0.42857142857142855</v>
      </c>
      <c r="Z1034" s="122">
        <v>0.2857142857142857</v>
      </c>
      <c r="AA1034" s="122">
        <v>0</v>
      </c>
      <c r="AB1034" s="122">
        <v>0</v>
      </c>
      <c r="AC1034" s="323">
        <v>0</v>
      </c>
      <c r="AD1034" s="8"/>
      <c r="AE1034" s="97">
        <v>142</v>
      </c>
      <c r="AF1034" s="264">
        <v>4.8571428571428568</v>
      </c>
      <c r="AG1034" s="122">
        <v>128</v>
      </c>
      <c r="AH1034" s="122">
        <v>0.7142857142857143</v>
      </c>
      <c r="AI1034" s="122">
        <v>6</v>
      </c>
      <c r="AJ1034" s="122">
        <v>0.7142857142857143</v>
      </c>
      <c r="AK1034" s="122">
        <v>0.42857142857142855</v>
      </c>
      <c r="AL1034" s="122">
        <v>0.14285714285714285</v>
      </c>
      <c r="AM1034" s="122">
        <v>0.5714285714285714</v>
      </c>
      <c r="AN1034" s="122">
        <v>0.42857142857142855</v>
      </c>
      <c r="AO1034" s="122">
        <v>0.14285714285714285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88.999999999999986</v>
      </c>
      <c r="D1035" s="264">
        <v>4.1428571428571432</v>
      </c>
      <c r="E1035" s="122">
        <v>79.142857142857139</v>
      </c>
      <c r="F1035" s="122">
        <v>0.2857142857142857</v>
      </c>
      <c r="G1035" s="122">
        <v>3</v>
      </c>
      <c r="H1035" s="122">
        <v>0.5714285714285714</v>
      </c>
      <c r="I1035" s="122">
        <v>0.42857142857142855</v>
      </c>
      <c r="J1035" s="122">
        <v>0</v>
      </c>
      <c r="K1035" s="122">
        <v>0.14285714285714285</v>
      </c>
      <c r="L1035" s="122">
        <v>0.5714285714285714</v>
      </c>
      <c r="M1035" s="122">
        <v>0.7142857142857143</v>
      </c>
      <c r="N1035" s="122">
        <v>0</v>
      </c>
      <c r="O1035" s="323">
        <v>0</v>
      </c>
      <c r="P1035" s="8"/>
      <c r="Q1035" s="97">
        <v>56.857142857142861</v>
      </c>
      <c r="R1035" s="264">
        <v>3.7142857142857144</v>
      </c>
      <c r="S1035" s="122">
        <v>49.142857142857146</v>
      </c>
      <c r="T1035" s="122">
        <v>0.2857142857142857</v>
      </c>
      <c r="U1035" s="122">
        <v>2.2857142857142856</v>
      </c>
      <c r="V1035" s="122">
        <v>0.42857142857142855</v>
      </c>
      <c r="W1035" s="122">
        <v>0</v>
      </c>
      <c r="X1035" s="122">
        <v>0</v>
      </c>
      <c r="Y1035" s="122">
        <v>0</v>
      </c>
      <c r="Z1035" s="122">
        <v>0.42857142857142855</v>
      </c>
      <c r="AA1035" s="122">
        <v>0.5714285714285714</v>
      </c>
      <c r="AB1035" s="122">
        <v>0</v>
      </c>
      <c r="AC1035" s="323">
        <v>0</v>
      </c>
      <c r="AD1035" s="8"/>
      <c r="AE1035" s="97">
        <v>145.85714285714283</v>
      </c>
      <c r="AF1035" s="264">
        <v>7.8571428571428568</v>
      </c>
      <c r="AG1035" s="122">
        <v>128.28571428571428</v>
      </c>
      <c r="AH1035" s="122">
        <v>0.5714285714285714</v>
      </c>
      <c r="AI1035" s="122">
        <v>5.2857142857142856</v>
      </c>
      <c r="AJ1035" s="122">
        <v>1</v>
      </c>
      <c r="AK1035" s="122">
        <v>0.42857142857142855</v>
      </c>
      <c r="AL1035" s="122">
        <v>0</v>
      </c>
      <c r="AM1035" s="122">
        <v>0.14285714285714285</v>
      </c>
      <c r="AN1035" s="122">
        <v>1</v>
      </c>
      <c r="AO1035" s="122">
        <v>1.2857142857142858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101.71428571428571</v>
      </c>
      <c r="D1036" s="264">
        <v>4.4285714285714288</v>
      </c>
      <c r="E1036" s="122">
        <v>88.714285714285708</v>
      </c>
      <c r="F1036" s="122">
        <v>1</v>
      </c>
      <c r="G1036" s="122">
        <v>5.5714285714285712</v>
      </c>
      <c r="H1036" s="122">
        <v>0.14285714285714285</v>
      </c>
      <c r="I1036" s="122">
        <v>0.5714285714285714</v>
      </c>
      <c r="J1036" s="122">
        <v>0</v>
      </c>
      <c r="K1036" s="122">
        <v>0.2857142857142857</v>
      </c>
      <c r="L1036" s="122">
        <v>0.42857142857142855</v>
      </c>
      <c r="M1036" s="122">
        <v>0.5714285714285714</v>
      </c>
      <c r="N1036" s="122">
        <v>0</v>
      </c>
      <c r="O1036" s="323">
        <v>0</v>
      </c>
      <c r="P1036" s="197"/>
      <c r="Q1036" s="97">
        <v>53.857142857142861</v>
      </c>
      <c r="R1036" s="264">
        <v>3</v>
      </c>
      <c r="S1036" s="122">
        <v>45.714285714285715</v>
      </c>
      <c r="T1036" s="122">
        <v>0.14285714285714285</v>
      </c>
      <c r="U1036" s="122">
        <v>2.8571428571428572</v>
      </c>
      <c r="V1036" s="122">
        <v>0.14285714285714285</v>
      </c>
      <c r="W1036" s="122">
        <v>0.2857142857142857</v>
      </c>
      <c r="X1036" s="122">
        <v>0</v>
      </c>
      <c r="Y1036" s="122">
        <v>0.5714285714285714</v>
      </c>
      <c r="Z1036" s="122">
        <v>0.7142857142857143</v>
      </c>
      <c r="AA1036" s="122">
        <v>0.2857142857142857</v>
      </c>
      <c r="AB1036" s="122">
        <v>0</v>
      </c>
      <c r="AC1036" s="323">
        <v>0.14285714285714285</v>
      </c>
      <c r="AD1036" s="197"/>
      <c r="AE1036" s="97">
        <v>155.57142857142853</v>
      </c>
      <c r="AF1036" s="264">
        <v>7.4285714285714288</v>
      </c>
      <c r="AG1036" s="122">
        <v>134.42857142857142</v>
      </c>
      <c r="AH1036" s="122">
        <v>1.1428571428571428</v>
      </c>
      <c r="AI1036" s="122">
        <v>8.4285714285714288</v>
      </c>
      <c r="AJ1036" s="122">
        <v>0.2857142857142857</v>
      </c>
      <c r="AK1036" s="122">
        <v>0.8571428571428571</v>
      </c>
      <c r="AL1036" s="122">
        <v>0</v>
      </c>
      <c r="AM1036" s="122">
        <v>0.8571428571428571</v>
      </c>
      <c r="AN1036" s="122">
        <v>1.1428571428571428</v>
      </c>
      <c r="AO1036" s="122">
        <v>0.8571428571428571</v>
      </c>
      <c r="AP1036" s="122">
        <v>0</v>
      </c>
      <c r="AQ1036" s="323">
        <v>0.14285714285714285</v>
      </c>
      <c r="AR1036" s="11"/>
    </row>
    <row r="1037" spans="1:44" x14ac:dyDescent="0.25">
      <c r="A1037" s="240"/>
      <c r="B1037" s="311">
        <v>0.75</v>
      </c>
      <c r="C1037" s="97">
        <v>92.428571428571431</v>
      </c>
      <c r="D1037" s="264">
        <v>3.8571428571428572</v>
      </c>
      <c r="E1037" s="122">
        <v>83</v>
      </c>
      <c r="F1037" s="122">
        <v>0.5714285714285714</v>
      </c>
      <c r="G1037" s="122">
        <v>3.4285714285714284</v>
      </c>
      <c r="H1037" s="122">
        <v>0.2857142857142857</v>
      </c>
      <c r="I1037" s="122">
        <v>0</v>
      </c>
      <c r="J1037" s="122">
        <v>0.14285714285714285</v>
      </c>
      <c r="K1037" s="122">
        <v>0.14285714285714285</v>
      </c>
      <c r="L1037" s="122">
        <v>0.7142857142857143</v>
      </c>
      <c r="M1037" s="122">
        <v>0.2857142857142857</v>
      </c>
      <c r="N1037" s="122">
        <v>0</v>
      </c>
      <c r="O1037" s="323">
        <v>0</v>
      </c>
      <c r="P1037" s="8"/>
      <c r="Q1037" s="97">
        <v>57.571428571428569</v>
      </c>
      <c r="R1037" s="264">
        <v>2.2857142857142856</v>
      </c>
      <c r="S1037" s="122">
        <v>51.285714285714285</v>
      </c>
      <c r="T1037" s="122">
        <v>0</v>
      </c>
      <c r="U1037" s="122">
        <v>2</v>
      </c>
      <c r="V1037" s="122">
        <v>0.2857142857142857</v>
      </c>
      <c r="W1037" s="122">
        <v>0.2857142857142857</v>
      </c>
      <c r="X1037" s="122">
        <v>0</v>
      </c>
      <c r="Y1037" s="122">
        <v>0.14285714285714285</v>
      </c>
      <c r="Z1037" s="122">
        <v>0.5714285714285714</v>
      </c>
      <c r="AA1037" s="122">
        <v>0.5714285714285714</v>
      </c>
      <c r="AB1037" s="122">
        <v>0</v>
      </c>
      <c r="AC1037" s="323">
        <v>0.14285714285714285</v>
      </c>
      <c r="AD1037" s="8"/>
      <c r="AE1037" s="97">
        <v>149.99999999999997</v>
      </c>
      <c r="AF1037" s="264">
        <v>6.1428571428571432</v>
      </c>
      <c r="AG1037" s="122">
        <v>134.28571428571428</v>
      </c>
      <c r="AH1037" s="122">
        <v>0.5714285714285714</v>
      </c>
      <c r="AI1037" s="122">
        <v>5.4285714285714288</v>
      </c>
      <c r="AJ1037" s="122">
        <v>0.5714285714285714</v>
      </c>
      <c r="AK1037" s="122">
        <v>0.2857142857142857</v>
      </c>
      <c r="AL1037" s="122">
        <v>0.14285714285714285</v>
      </c>
      <c r="AM1037" s="122">
        <v>0.2857142857142857</v>
      </c>
      <c r="AN1037" s="122">
        <v>1.2857142857142858</v>
      </c>
      <c r="AO1037" s="122">
        <v>0.8571428571428571</v>
      </c>
      <c r="AP1037" s="122">
        <v>0</v>
      </c>
      <c r="AQ1037" s="323">
        <v>0.14285714285714285</v>
      </c>
      <c r="AR1037" s="11"/>
    </row>
    <row r="1038" spans="1:44" x14ac:dyDescent="0.25">
      <c r="A1038" s="240"/>
      <c r="B1038" s="311">
        <v>0.76041700000000001</v>
      </c>
      <c r="C1038" s="97">
        <v>70.857142857142861</v>
      </c>
      <c r="D1038" s="264">
        <v>2.7142857142857144</v>
      </c>
      <c r="E1038" s="122">
        <v>64.285714285714292</v>
      </c>
      <c r="F1038" s="122">
        <v>0.42857142857142855</v>
      </c>
      <c r="G1038" s="122">
        <v>1.8571428571428572</v>
      </c>
      <c r="H1038" s="122">
        <v>0.2857142857142857</v>
      </c>
      <c r="I1038" s="122">
        <v>0</v>
      </c>
      <c r="J1038" s="122">
        <v>0</v>
      </c>
      <c r="K1038" s="122">
        <v>0.14285714285714285</v>
      </c>
      <c r="L1038" s="122">
        <v>0.7142857142857143</v>
      </c>
      <c r="M1038" s="122">
        <v>0.42857142857142855</v>
      </c>
      <c r="N1038" s="122">
        <v>0</v>
      </c>
      <c r="O1038" s="323">
        <v>0</v>
      </c>
      <c r="P1038" s="8"/>
      <c r="Q1038" s="97">
        <v>52.714285714285722</v>
      </c>
      <c r="R1038" s="264">
        <v>3.8571428571428572</v>
      </c>
      <c r="S1038" s="122">
        <v>43.714285714285715</v>
      </c>
      <c r="T1038" s="122">
        <v>0.42857142857142855</v>
      </c>
      <c r="U1038" s="122">
        <v>3.4285714285714284</v>
      </c>
      <c r="V1038" s="122">
        <v>0.42857142857142855</v>
      </c>
      <c r="W1038" s="122">
        <v>0.2857142857142857</v>
      </c>
      <c r="X1038" s="122">
        <v>0.14285714285714285</v>
      </c>
      <c r="Y1038" s="122">
        <v>0.14285714285714285</v>
      </c>
      <c r="Z1038" s="122">
        <v>0</v>
      </c>
      <c r="AA1038" s="122">
        <v>0.2857142857142857</v>
      </c>
      <c r="AB1038" s="122">
        <v>0</v>
      </c>
      <c r="AC1038" s="323">
        <v>0</v>
      </c>
      <c r="AD1038" s="8"/>
      <c r="AE1038" s="97">
        <v>123.57142857142857</v>
      </c>
      <c r="AF1038" s="264">
        <v>6.5714285714285712</v>
      </c>
      <c r="AG1038" s="122">
        <v>108</v>
      </c>
      <c r="AH1038" s="122">
        <v>0.8571428571428571</v>
      </c>
      <c r="AI1038" s="122">
        <v>5.2857142857142856</v>
      </c>
      <c r="AJ1038" s="122">
        <v>0.7142857142857143</v>
      </c>
      <c r="AK1038" s="122">
        <v>0.2857142857142857</v>
      </c>
      <c r="AL1038" s="122">
        <v>0.14285714285714285</v>
      </c>
      <c r="AM1038" s="122">
        <v>0.2857142857142857</v>
      </c>
      <c r="AN1038" s="122">
        <v>0.7142857142857143</v>
      </c>
      <c r="AO1038" s="122">
        <v>0.7142857142857143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76.142857142857153</v>
      </c>
      <c r="D1039" s="264">
        <v>3.1428571428571428</v>
      </c>
      <c r="E1039" s="122">
        <v>68</v>
      </c>
      <c r="F1039" s="122">
        <v>0.14285714285714285</v>
      </c>
      <c r="G1039" s="122">
        <v>2.8571428571428572</v>
      </c>
      <c r="H1039" s="122">
        <v>0.14285714285714285</v>
      </c>
      <c r="I1039" s="122">
        <v>0.2857142857142857</v>
      </c>
      <c r="J1039" s="122">
        <v>0</v>
      </c>
      <c r="K1039" s="122">
        <v>0.42857142857142855</v>
      </c>
      <c r="L1039" s="122">
        <v>0.2857142857142857</v>
      </c>
      <c r="M1039" s="122">
        <v>0.8571428571428571</v>
      </c>
      <c r="N1039" s="122">
        <v>0</v>
      </c>
      <c r="O1039" s="323">
        <v>0</v>
      </c>
      <c r="P1039" s="8"/>
      <c r="Q1039" s="97">
        <v>50.714285714285715</v>
      </c>
      <c r="R1039" s="264">
        <v>3</v>
      </c>
      <c r="S1039" s="122">
        <v>43.142857142857146</v>
      </c>
      <c r="T1039" s="122">
        <v>0.2857142857142857</v>
      </c>
      <c r="U1039" s="122">
        <v>2.8571428571428572</v>
      </c>
      <c r="V1039" s="122">
        <v>0.14285714285714285</v>
      </c>
      <c r="W1039" s="122">
        <v>0</v>
      </c>
      <c r="X1039" s="122">
        <v>0</v>
      </c>
      <c r="Y1039" s="122">
        <v>0</v>
      </c>
      <c r="Z1039" s="122">
        <v>0.8571428571428571</v>
      </c>
      <c r="AA1039" s="122">
        <v>0.42857142857142855</v>
      </c>
      <c r="AB1039" s="122">
        <v>0</v>
      </c>
      <c r="AC1039" s="323">
        <v>0</v>
      </c>
      <c r="AD1039" s="8"/>
      <c r="AE1039" s="97">
        <v>126.85714285714286</v>
      </c>
      <c r="AF1039" s="264">
        <v>6.1428571428571432</v>
      </c>
      <c r="AG1039" s="122">
        <v>111.14285714285714</v>
      </c>
      <c r="AH1039" s="122">
        <v>0.42857142857142855</v>
      </c>
      <c r="AI1039" s="122">
        <v>5.7142857142857144</v>
      </c>
      <c r="AJ1039" s="122">
        <v>0.2857142857142857</v>
      </c>
      <c r="AK1039" s="122">
        <v>0.2857142857142857</v>
      </c>
      <c r="AL1039" s="122">
        <v>0</v>
      </c>
      <c r="AM1039" s="122">
        <v>0.42857142857142855</v>
      </c>
      <c r="AN1039" s="122">
        <v>1.1428571428571428</v>
      </c>
      <c r="AO1039" s="122">
        <v>1.2857142857142858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68.857142857142861</v>
      </c>
      <c r="D1040" s="264">
        <v>2.1428571428571428</v>
      </c>
      <c r="E1040" s="122">
        <v>62.714285714285715</v>
      </c>
      <c r="F1040" s="122">
        <v>0.5714285714285714</v>
      </c>
      <c r="G1040" s="122">
        <v>2.4285714285714284</v>
      </c>
      <c r="H1040" s="122">
        <v>0.14285714285714285</v>
      </c>
      <c r="I1040" s="122">
        <v>0.14285714285714285</v>
      </c>
      <c r="J1040" s="122">
        <v>0</v>
      </c>
      <c r="K1040" s="122">
        <v>0</v>
      </c>
      <c r="L1040" s="122">
        <v>0.2857142857142857</v>
      </c>
      <c r="M1040" s="122">
        <v>0.42857142857142855</v>
      </c>
      <c r="N1040" s="122">
        <v>0</v>
      </c>
      <c r="O1040" s="323">
        <v>0</v>
      </c>
      <c r="P1040" s="8"/>
      <c r="Q1040" s="97">
        <v>50.714285714285715</v>
      </c>
      <c r="R1040" s="264">
        <v>2.4285714285714284</v>
      </c>
      <c r="S1040" s="122">
        <v>44.428571428571431</v>
      </c>
      <c r="T1040" s="122">
        <v>0</v>
      </c>
      <c r="U1040" s="122">
        <v>2.5714285714285716</v>
      </c>
      <c r="V1040" s="122">
        <v>0.2857142857142857</v>
      </c>
      <c r="W1040" s="122">
        <v>0</v>
      </c>
      <c r="X1040" s="122">
        <v>0</v>
      </c>
      <c r="Y1040" s="122">
        <v>0</v>
      </c>
      <c r="Z1040" s="122">
        <v>0.42857142857142855</v>
      </c>
      <c r="AA1040" s="122">
        <v>0.5714285714285714</v>
      </c>
      <c r="AB1040" s="122">
        <v>0</v>
      </c>
      <c r="AC1040" s="323">
        <v>0</v>
      </c>
      <c r="AD1040" s="8"/>
      <c r="AE1040" s="97">
        <v>119.57142857142856</v>
      </c>
      <c r="AF1040" s="264">
        <v>4.5714285714285712</v>
      </c>
      <c r="AG1040" s="122">
        <v>107.14285714285714</v>
      </c>
      <c r="AH1040" s="122">
        <v>0.5714285714285714</v>
      </c>
      <c r="AI1040" s="122">
        <v>5</v>
      </c>
      <c r="AJ1040" s="122">
        <v>0.42857142857142855</v>
      </c>
      <c r="AK1040" s="122">
        <v>0.14285714285714285</v>
      </c>
      <c r="AL1040" s="122">
        <v>0</v>
      </c>
      <c r="AM1040" s="122">
        <v>0</v>
      </c>
      <c r="AN1040" s="122">
        <v>0.7142857142857143</v>
      </c>
      <c r="AO1040" s="122">
        <v>1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55.285714285714292</v>
      </c>
      <c r="D1041" s="264">
        <v>1.5714285714285714</v>
      </c>
      <c r="E1041" s="122">
        <v>50</v>
      </c>
      <c r="F1041" s="122">
        <v>0.14285714285714285</v>
      </c>
      <c r="G1041" s="122">
        <v>2.2857142857142856</v>
      </c>
      <c r="H1041" s="122">
        <v>0</v>
      </c>
      <c r="I1041" s="122">
        <v>0.14285714285714285</v>
      </c>
      <c r="J1041" s="122">
        <v>0</v>
      </c>
      <c r="K1041" s="122">
        <v>0.2857142857142857</v>
      </c>
      <c r="L1041" s="122">
        <v>0.14285714285714285</v>
      </c>
      <c r="M1041" s="122">
        <v>0.7142857142857143</v>
      </c>
      <c r="N1041" s="122">
        <v>0</v>
      </c>
      <c r="O1041" s="323">
        <v>0</v>
      </c>
      <c r="P1041" s="8"/>
      <c r="Q1041" s="97">
        <v>53.000000000000014</v>
      </c>
      <c r="R1041" s="264">
        <v>2.7142857142857144</v>
      </c>
      <c r="S1041" s="122">
        <v>46.428571428571431</v>
      </c>
      <c r="T1041" s="122">
        <v>0.2857142857142857</v>
      </c>
      <c r="U1041" s="122">
        <v>2</v>
      </c>
      <c r="V1041" s="122">
        <v>0.42857142857142855</v>
      </c>
      <c r="W1041" s="122">
        <v>0.14285714285714285</v>
      </c>
      <c r="X1041" s="122">
        <v>0</v>
      </c>
      <c r="Y1041" s="122">
        <v>0.14285714285714285</v>
      </c>
      <c r="Z1041" s="122">
        <v>0.14285714285714285</v>
      </c>
      <c r="AA1041" s="122">
        <v>0.5714285714285714</v>
      </c>
      <c r="AB1041" s="122">
        <v>0.14285714285714285</v>
      </c>
      <c r="AC1041" s="323">
        <v>0</v>
      </c>
      <c r="AD1041" s="8"/>
      <c r="AE1041" s="97">
        <v>108.28571428571432</v>
      </c>
      <c r="AF1041" s="264">
        <v>4.2857142857142856</v>
      </c>
      <c r="AG1041" s="122">
        <v>96.428571428571431</v>
      </c>
      <c r="AH1041" s="122">
        <v>0.42857142857142855</v>
      </c>
      <c r="AI1041" s="122">
        <v>4.2857142857142856</v>
      </c>
      <c r="AJ1041" s="122">
        <v>0.42857142857142855</v>
      </c>
      <c r="AK1041" s="122">
        <v>0.2857142857142857</v>
      </c>
      <c r="AL1041" s="122">
        <v>0</v>
      </c>
      <c r="AM1041" s="122">
        <v>0.42857142857142855</v>
      </c>
      <c r="AN1041" s="122">
        <v>0.2857142857142857</v>
      </c>
      <c r="AO1041" s="122">
        <v>1.2857142857142858</v>
      </c>
      <c r="AP1041" s="122">
        <v>0.14285714285714285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50.142857142857146</v>
      </c>
      <c r="D1042" s="264">
        <v>1</v>
      </c>
      <c r="E1042" s="122">
        <v>45</v>
      </c>
      <c r="F1042" s="122">
        <v>0</v>
      </c>
      <c r="G1042" s="122">
        <v>3</v>
      </c>
      <c r="H1042" s="122">
        <v>0.14285714285714285</v>
      </c>
      <c r="I1042" s="122">
        <v>0</v>
      </c>
      <c r="J1042" s="122">
        <v>0</v>
      </c>
      <c r="K1042" s="122">
        <v>0</v>
      </c>
      <c r="L1042" s="122">
        <v>0.2857142857142857</v>
      </c>
      <c r="M1042" s="122">
        <v>0.7142857142857143</v>
      </c>
      <c r="N1042" s="122">
        <v>0</v>
      </c>
      <c r="O1042" s="323">
        <v>0</v>
      </c>
      <c r="P1042" s="8"/>
      <c r="Q1042" s="97">
        <v>41.142857142857146</v>
      </c>
      <c r="R1042" s="264">
        <v>1.1428571428571428</v>
      </c>
      <c r="S1042" s="122">
        <v>36.571428571428569</v>
      </c>
      <c r="T1042" s="122">
        <v>0.2857142857142857</v>
      </c>
      <c r="U1042" s="122">
        <v>1.8571428571428572</v>
      </c>
      <c r="V1042" s="122">
        <v>0</v>
      </c>
      <c r="W1042" s="122">
        <v>0</v>
      </c>
      <c r="X1042" s="122">
        <v>0</v>
      </c>
      <c r="Y1042" s="122">
        <v>0.14285714285714285</v>
      </c>
      <c r="Z1042" s="122">
        <v>0.42857142857142855</v>
      </c>
      <c r="AA1042" s="122">
        <v>0.7142857142857143</v>
      </c>
      <c r="AB1042" s="122">
        <v>0</v>
      </c>
      <c r="AC1042" s="323">
        <v>0</v>
      </c>
      <c r="AD1042" s="8"/>
      <c r="AE1042" s="97">
        <v>91.285714285714278</v>
      </c>
      <c r="AF1042" s="264">
        <v>2.1428571428571428</v>
      </c>
      <c r="AG1042" s="122">
        <v>81.571428571428569</v>
      </c>
      <c r="AH1042" s="122">
        <v>0.2857142857142857</v>
      </c>
      <c r="AI1042" s="122">
        <v>4.8571428571428568</v>
      </c>
      <c r="AJ1042" s="122">
        <v>0.14285714285714285</v>
      </c>
      <c r="AK1042" s="122">
        <v>0</v>
      </c>
      <c r="AL1042" s="122">
        <v>0</v>
      </c>
      <c r="AM1042" s="122">
        <v>0.14285714285714285</v>
      </c>
      <c r="AN1042" s="122">
        <v>0.7142857142857143</v>
      </c>
      <c r="AO1042" s="122">
        <v>1.4285714285714286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48.714285714285715</v>
      </c>
      <c r="D1043" s="264">
        <v>1.2857142857142858</v>
      </c>
      <c r="E1043" s="122">
        <v>44.857142857142854</v>
      </c>
      <c r="F1043" s="122">
        <v>0.2857142857142857</v>
      </c>
      <c r="G1043" s="122">
        <v>1.2857142857142858</v>
      </c>
      <c r="H1043" s="122">
        <v>0.14285714285714285</v>
      </c>
      <c r="I1043" s="122">
        <v>0</v>
      </c>
      <c r="J1043" s="122">
        <v>0</v>
      </c>
      <c r="K1043" s="122">
        <v>0</v>
      </c>
      <c r="L1043" s="122">
        <v>0.42857142857142855</v>
      </c>
      <c r="M1043" s="122">
        <v>0.42857142857142855</v>
      </c>
      <c r="N1043" s="122">
        <v>0</v>
      </c>
      <c r="O1043" s="323">
        <v>0</v>
      </c>
      <c r="P1043" s="8"/>
      <c r="Q1043" s="97">
        <v>38.428571428571431</v>
      </c>
      <c r="R1043" s="264">
        <v>1.1428571428571428</v>
      </c>
      <c r="S1043" s="122">
        <v>34.428571428571431</v>
      </c>
      <c r="T1043" s="122">
        <v>0</v>
      </c>
      <c r="U1043" s="122">
        <v>1.8571428571428572</v>
      </c>
      <c r="V1043" s="122">
        <v>0</v>
      </c>
      <c r="W1043" s="122">
        <v>0.2857142857142857</v>
      </c>
      <c r="X1043" s="122">
        <v>0</v>
      </c>
      <c r="Y1043" s="122">
        <v>0</v>
      </c>
      <c r="Z1043" s="122">
        <v>0.7142857142857143</v>
      </c>
      <c r="AA1043" s="122">
        <v>0</v>
      </c>
      <c r="AB1043" s="122">
        <v>0</v>
      </c>
      <c r="AC1043" s="323">
        <v>0</v>
      </c>
      <c r="AD1043" s="8"/>
      <c r="AE1043" s="97">
        <v>87.142857142857153</v>
      </c>
      <c r="AF1043" s="264">
        <v>2.4285714285714284</v>
      </c>
      <c r="AG1043" s="122">
        <v>79.285714285714292</v>
      </c>
      <c r="AH1043" s="122">
        <v>0.2857142857142857</v>
      </c>
      <c r="AI1043" s="122">
        <v>3.1428571428571428</v>
      </c>
      <c r="AJ1043" s="122">
        <v>0.14285714285714285</v>
      </c>
      <c r="AK1043" s="122">
        <v>0.2857142857142857</v>
      </c>
      <c r="AL1043" s="122">
        <v>0</v>
      </c>
      <c r="AM1043" s="122">
        <v>0</v>
      </c>
      <c r="AN1043" s="122">
        <v>1.1428571428571428</v>
      </c>
      <c r="AO1043" s="122">
        <v>0.42857142857142855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42.857142857142861</v>
      </c>
      <c r="D1044" s="264">
        <v>0.5714285714285714</v>
      </c>
      <c r="E1044" s="122">
        <v>40.285714285714285</v>
      </c>
      <c r="F1044" s="122">
        <v>0.14285714285714285</v>
      </c>
      <c r="G1044" s="122">
        <v>1.7142857142857142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0.14285714285714285</v>
      </c>
      <c r="N1044" s="122">
        <v>0</v>
      </c>
      <c r="O1044" s="323">
        <v>0</v>
      </c>
      <c r="P1044" s="8"/>
      <c r="Q1044" s="97">
        <v>38.142857142857146</v>
      </c>
      <c r="R1044" s="264">
        <v>1</v>
      </c>
      <c r="S1044" s="122">
        <v>34.714285714285715</v>
      </c>
      <c r="T1044" s="122">
        <v>0.2857142857142857</v>
      </c>
      <c r="U1044" s="122">
        <v>0.7142857142857143</v>
      </c>
      <c r="V1044" s="122">
        <v>0</v>
      </c>
      <c r="W1044" s="122">
        <v>0</v>
      </c>
      <c r="X1044" s="122">
        <v>0.14285714285714285</v>
      </c>
      <c r="Y1044" s="122">
        <v>0</v>
      </c>
      <c r="Z1044" s="122">
        <v>0.5714285714285714</v>
      </c>
      <c r="AA1044" s="122">
        <v>0.7142857142857143</v>
      </c>
      <c r="AB1044" s="122">
        <v>0</v>
      </c>
      <c r="AC1044" s="323">
        <v>0</v>
      </c>
      <c r="AD1044" s="8"/>
      <c r="AE1044" s="97">
        <v>81</v>
      </c>
      <c r="AF1044" s="264">
        <v>1.5714285714285714</v>
      </c>
      <c r="AG1044" s="122">
        <v>75</v>
      </c>
      <c r="AH1044" s="122">
        <v>0.42857142857142855</v>
      </c>
      <c r="AI1044" s="122">
        <v>2.4285714285714284</v>
      </c>
      <c r="AJ1044" s="122">
        <v>0</v>
      </c>
      <c r="AK1044" s="122">
        <v>0</v>
      </c>
      <c r="AL1044" s="122">
        <v>0.14285714285714285</v>
      </c>
      <c r="AM1044" s="122">
        <v>0</v>
      </c>
      <c r="AN1044" s="122">
        <v>0.5714285714285714</v>
      </c>
      <c r="AO1044" s="122">
        <v>0.8571428571428571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36.714285714285722</v>
      </c>
      <c r="D1045" s="264">
        <v>1</v>
      </c>
      <c r="E1045" s="122">
        <v>34.285714285714285</v>
      </c>
      <c r="F1045" s="122">
        <v>0</v>
      </c>
      <c r="G1045" s="122">
        <v>1</v>
      </c>
      <c r="H1045" s="122">
        <v>0.14285714285714285</v>
      </c>
      <c r="I1045" s="122">
        <v>0</v>
      </c>
      <c r="J1045" s="122">
        <v>0</v>
      </c>
      <c r="K1045" s="122">
        <v>0</v>
      </c>
      <c r="L1045" s="122">
        <v>0.14285714285714285</v>
      </c>
      <c r="M1045" s="122">
        <v>0.14285714285714285</v>
      </c>
      <c r="N1045" s="122">
        <v>0</v>
      </c>
      <c r="O1045" s="323">
        <v>0</v>
      </c>
      <c r="P1045" s="8"/>
      <c r="Q1045" s="97">
        <v>35</v>
      </c>
      <c r="R1045" s="264">
        <v>1</v>
      </c>
      <c r="S1045" s="122">
        <v>30.285714285714285</v>
      </c>
      <c r="T1045" s="122">
        <v>0.14285714285714285</v>
      </c>
      <c r="U1045" s="122">
        <v>1.7142857142857142</v>
      </c>
      <c r="V1045" s="122">
        <v>0.14285714285714285</v>
      </c>
      <c r="W1045" s="122">
        <v>0</v>
      </c>
      <c r="X1045" s="122">
        <v>0</v>
      </c>
      <c r="Y1045" s="122">
        <v>0.2857142857142857</v>
      </c>
      <c r="Z1045" s="122">
        <v>0.14285714285714285</v>
      </c>
      <c r="AA1045" s="122">
        <v>1.2857142857142858</v>
      </c>
      <c r="AB1045" s="122">
        <v>0</v>
      </c>
      <c r="AC1045" s="323">
        <v>0</v>
      </c>
      <c r="AD1045" s="8"/>
      <c r="AE1045" s="97">
        <v>71.714285714285722</v>
      </c>
      <c r="AF1045" s="264">
        <v>2</v>
      </c>
      <c r="AG1045" s="122">
        <v>64.571428571428569</v>
      </c>
      <c r="AH1045" s="122">
        <v>0.14285714285714285</v>
      </c>
      <c r="AI1045" s="122">
        <v>2.7142857142857144</v>
      </c>
      <c r="AJ1045" s="122">
        <v>0.2857142857142857</v>
      </c>
      <c r="AK1045" s="122">
        <v>0</v>
      </c>
      <c r="AL1045" s="122">
        <v>0</v>
      </c>
      <c r="AM1045" s="122">
        <v>0.2857142857142857</v>
      </c>
      <c r="AN1045" s="122">
        <v>0.2857142857142857</v>
      </c>
      <c r="AO1045" s="122">
        <v>1.4285714285714286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39.285714285714285</v>
      </c>
      <c r="D1046" s="264">
        <v>0.5714285714285714</v>
      </c>
      <c r="E1046" s="122">
        <v>35.857142857142854</v>
      </c>
      <c r="F1046" s="122">
        <v>0</v>
      </c>
      <c r="G1046" s="122">
        <v>2.2857142857142856</v>
      </c>
      <c r="H1046" s="122">
        <v>0</v>
      </c>
      <c r="I1046" s="122">
        <v>0</v>
      </c>
      <c r="J1046" s="122">
        <v>0</v>
      </c>
      <c r="K1046" s="122">
        <v>0.14285714285714285</v>
      </c>
      <c r="L1046" s="122">
        <v>0.2857142857142857</v>
      </c>
      <c r="M1046" s="122">
        <v>0.14285714285714285</v>
      </c>
      <c r="N1046" s="122">
        <v>0</v>
      </c>
      <c r="O1046" s="323">
        <v>0</v>
      </c>
      <c r="P1046" s="8"/>
      <c r="Q1046" s="97">
        <v>32.428571428571431</v>
      </c>
      <c r="R1046" s="264">
        <v>1.1428571428571428</v>
      </c>
      <c r="S1046" s="122">
        <v>26.714285714285715</v>
      </c>
      <c r="T1046" s="122">
        <v>0</v>
      </c>
      <c r="U1046" s="122">
        <v>1.7142857142857142</v>
      </c>
      <c r="V1046" s="122">
        <v>0.14285714285714285</v>
      </c>
      <c r="W1046" s="122">
        <v>0.14285714285714285</v>
      </c>
      <c r="X1046" s="122">
        <v>0</v>
      </c>
      <c r="Y1046" s="122">
        <v>0.14285714285714285</v>
      </c>
      <c r="Z1046" s="122">
        <v>0.8571428571428571</v>
      </c>
      <c r="AA1046" s="122">
        <v>1.5714285714285714</v>
      </c>
      <c r="AB1046" s="122">
        <v>0</v>
      </c>
      <c r="AC1046" s="323">
        <v>0</v>
      </c>
      <c r="AD1046" s="8"/>
      <c r="AE1046" s="97">
        <v>71.714285714285694</v>
      </c>
      <c r="AF1046" s="264">
        <v>1.7142857142857142</v>
      </c>
      <c r="AG1046" s="122">
        <v>62.571428571428569</v>
      </c>
      <c r="AH1046" s="122">
        <v>0</v>
      </c>
      <c r="AI1046" s="122">
        <v>4</v>
      </c>
      <c r="AJ1046" s="122">
        <v>0.14285714285714285</v>
      </c>
      <c r="AK1046" s="122">
        <v>0.14285714285714285</v>
      </c>
      <c r="AL1046" s="122">
        <v>0</v>
      </c>
      <c r="AM1046" s="122">
        <v>0.2857142857142857</v>
      </c>
      <c r="AN1046" s="122">
        <v>1.1428571428571428</v>
      </c>
      <c r="AO1046" s="122">
        <v>1.7142857142857142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33.285714285714292</v>
      </c>
      <c r="D1047" s="264">
        <v>0.5714285714285714</v>
      </c>
      <c r="E1047" s="122">
        <v>31.142857142857142</v>
      </c>
      <c r="F1047" s="122">
        <v>0.14285714285714285</v>
      </c>
      <c r="G1047" s="122">
        <v>1.1428571428571428</v>
      </c>
      <c r="H1047" s="122">
        <v>0</v>
      </c>
      <c r="I1047" s="122">
        <v>0</v>
      </c>
      <c r="J1047" s="122">
        <v>0</v>
      </c>
      <c r="K1047" s="122">
        <v>0.14285714285714285</v>
      </c>
      <c r="L1047" s="122">
        <v>0</v>
      </c>
      <c r="M1047" s="122">
        <v>0.14285714285714285</v>
      </c>
      <c r="N1047" s="122">
        <v>0</v>
      </c>
      <c r="O1047" s="323">
        <v>0</v>
      </c>
      <c r="P1047" s="8"/>
      <c r="Q1047" s="97">
        <v>27</v>
      </c>
      <c r="R1047" s="264">
        <v>0.5714285714285714</v>
      </c>
      <c r="S1047" s="122">
        <v>23.571428571428573</v>
      </c>
      <c r="T1047" s="122">
        <v>0</v>
      </c>
      <c r="U1047" s="122">
        <v>1.4285714285714286</v>
      </c>
      <c r="V1047" s="122">
        <v>0.14285714285714285</v>
      </c>
      <c r="W1047" s="122">
        <v>0</v>
      </c>
      <c r="X1047" s="122">
        <v>0</v>
      </c>
      <c r="Y1047" s="122">
        <v>0.14285714285714285</v>
      </c>
      <c r="Z1047" s="122">
        <v>0.7142857142857143</v>
      </c>
      <c r="AA1047" s="122">
        <v>0.42857142857142855</v>
      </c>
      <c r="AB1047" s="122">
        <v>0</v>
      </c>
      <c r="AC1047" s="323">
        <v>0</v>
      </c>
      <c r="AD1047" s="8"/>
      <c r="AE1047" s="97">
        <v>60.285714285714292</v>
      </c>
      <c r="AF1047" s="264">
        <v>1.1428571428571428</v>
      </c>
      <c r="AG1047" s="122">
        <v>54.714285714285715</v>
      </c>
      <c r="AH1047" s="122">
        <v>0.14285714285714285</v>
      </c>
      <c r="AI1047" s="122">
        <v>2.5714285714285716</v>
      </c>
      <c r="AJ1047" s="122">
        <v>0.14285714285714285</v>
      </c>
      <c r="AK1047" s="122">
        <v>0</v>
      </c>
      <c r="AL1047" s="122">
        <v>0</v>
      </c>
      <c r="AM1047" s="122">
        <v>0.2857142857142857</v>
      </c>
      <c r="AN1047" s="122">
        <v>0.7142857142857143</v>
      </c>
      <c r="AO1047" s="122">
        <v>0.5714285714285714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27.285714285714285</v>
      </c>
      <c r="D1048" s="264">
        <v>0.7142857142857143</v>
      </c>
      <c r="E1048" s="122">
        <v>25</v>
      </c>
      <c r="F1048" s="122">
        <v>0.14285714285714285</v>
      </c>
      <c r="G1048" s="122">
        <v>1</v>
      </c>
      <c r="H1048" s="122">
        <v>0.2857142857142857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0.14285714285714285</v>
      </c>
      <c r="N1048" s="122">
        <v>0</v>
      </c>
      <c r="O1048" s="323">
        <v>0</v>
      </c>
      <c r="P1048" s="8"/>
      <c r="Q1048" s="97">
        <v>24.999999999999996</v>
      </c>
      <c r="R1048" s="264">
        <v>1</v>
      </c>
      <c r="S1048" s="122">
        <v>21.285714285714285</v>
      </c>
      <c r="T1048" s="122">
        <v>0</v>
      </c>
      <c r="U1048" s="122">
        <v>1.4285714285714286</v>
      </c>
      <c r="V1048" s="122">
        <v>0</v>
      </c>
      <c r="W1048" s="122">
        <v>0</v>
      </c>
      <c r="X1048" s="122">
        <v>0</v>
      </c>
      <c r="Y1048" s="122">
        <v>0.14285714285714285</v>
      </c>
      <c r="Z1048" s="122">
        <v>0.7142857142857143</v>
      </c>
      <c r="AA1048" s="122">
        <v>0.42857142857142855</v>
      </c>
      <c r="AB1048" s="122">
        <v>0</v>
      </c>
      <c r="AC1048" s="323">
        <v>0</v>
      </c>
      <c r="AD1048" s="8"/>
      <c r="AE1048" s="97">
        <v>52.285714285714292</v>
      </c>
      <c r="AF1048" s="264">
        <v>1.7142857142857142</v>
      </c>
      <c r="AG1048" s="122">
        <v>46.285714285714285</v>
      </c>
      <c r="AH1048" s="122">
        <v>0.14285714285714285</v>
      </c>
      <c r="AI1048" s="122">
        <v>2.4285714285714284</v>
      </c>
      <c r="AJ1048" s="122">
        <v>0.2857142857142857</v>
      </c>
      <c r="AK1048" s="122">
        <v>0</v>
      </c>
      <c r="AL1048" s="122">
        <v>0</v>
      </c>
      <c r="AM1048" s="122">
        <v>0.14285714285714285</v>
      </c>
      <c r="AN1048" s="122">
        <v>0.7142857142857143</v>
      </c>
      <c r="AO1048" s="122">
        <v>0.5714285714285714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26.999999999999996</v>
      </c>
      <c r="D1049" s="264">
        <v>0.2857142857142857</v>
      </c>
      <c r="E1049" s="122">
        <v>24.571428571428573</v>
      </c>
      <c r="F1049" s="122">
        <v>0</v>
      </c>
      <c r="G1049" s="122">
        <v>1.4285714285714286</v>
      </c>
      <c r="H1049" s="122">
        <v>0.14285714285714285</v>
      </c>
      <c r="I1049" s="122">
        <v>0.14285714285714285</v>
      </c>
      <c r="J1049" s="122">
        <v>0</v>
      </c>
      <c r="K1049" s="122">
        <v>0.14285714285714285</v>
      </c>
      <c r="L1049" s="122">
        <v>0.14285714285714285</v>
      </c>
      <c r="M1049" s="122">
        <v>0.14285714285714285</v>
      </c>
      <c r="N1049" s="122">
        <v>0</v>
      </c>
      <c r="O1049" s="323">
        <v>0</v>
      </c>
      <c r="P1049" s="8"/>
      <c r="Q1049" s="97">
        <v>21.428571428571431</v>
      </c>
      <c r="R1049" s="264">
        <v>0.5714285714285714</v>
      </c>
      <c r="S1049" s="122">
        <v>18.714285714285715</v>
      </c>
      <c r="T1049" s="122">
        <v>0.14285714285714285</v>
      </c>
      <c r="U1049" s="122">
        <v>0.7142857142857143</v>
      </c>
      <c r="V1049" s="122">
        <v>0</v>
      </c>
      <c r="W1049" s="122">
        <v>0.14285714285714285</v>
      </c>
      <c r="X1049" s="122">
        <v>0</v>
      </c>
      <c r="Y1049" s="122">
        <v>0.14285714285714285</v>
      </c>
      <c r="Z1049" s="122">
        <v>0.5714285714285714</v>
      </c>
      <c r="AA1049" s="122">
        <v>0.2857142857142857</v>
      </c>
      <c r="AB1049" s="122">
        <v>0</v>
      </c>
      <c r="AC1049" s="323">
        <v>0.14285714285714285</v>
      </c>
      <c r="AD1049" s="8"/>
      <c r="AE1049" s="97">
        <v>48.428571428571438</v>
      </c>
      <c r="AF1049" s="264">
        <v>0.8571428571428571</v>
      </c>
      <c r="AG1049" s="122">
        <v>43.285714285714285</v>
      </c>
      <c r="AH1049" s="122">
        <v>0.14285714285714285</v>
      </c>
      <c r="AI1049" s="122">
        <v>2.1428571428571428</v>
      </c>
      <c r="AJ1049" s="122">
        <v>0.14285714285714285</v>
      </c>
      <c r="AK1049" s="122">
        <v>0.2857142857142857</v>
      </c>
      <c r="AL1049" s="122">
        <v>0</v>
      </c>
      <c r="AM1049" s="122">
        <v>0.2857142857142857</v>
      </c>
      <c r="AN1049" s="122">
        <v>0.7142857142857143</v>
      </c>
      <c r="AO1049" s="122">
        <v>0.42857142857142855</v>
      </c>
      <c r="AP1049" s="122">
        <v>0</v>
      </c>
      <c r="AQ1049" s="323">
        <v>0.14285714285714285</v>
      </c>
      <c r="AR1049" s="11"/>
    </row>
    <row r="1050" spans="1:44" x14ac:dyDescent="0.25">
      <c r="A1050" s="240"/>
      <c r="B1050" s="311">
        <v>0.88541700000000001</v>
      </c>
      <c r="C1050" s="97">
        <v>25.571428571428569</v>
      </c>
      <c r="D1050" s="264">
        <v>0.2857142857142857</v>
      </c>
      <c r="E1050" s="122">
        <v>23.714285714285715</v>
      </c>
      <c r="F1050" s="122">
        <v>0.14285714285714285</v>
      </c>
      <c r="G1050" s="122">
        <v>1</v>
      </c>
      <c r="H1050" s="122">
        <v>0.42857142857142855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21.285714285714281</v>
      </c>
      <c r="R1050" s="264">
        <v>0.42857142857142855</v>
      </c>
      <c r="S1050" s="122">
        <v>18.428571428571427</v>
      </c>
      <c r="T1050" s="122">
        <v>0.14285714285714285</v>
      </c>
      <c r="U1050" s="122">
        <v>0.8571428571428571</v>
      </c>
      <c r="V1050" s="122">
        <v>0.2857142857142857</v>
      </c>
      <c r="W1050" s="122">
        <v>0</v>
      </c>
      <c r="X1050" s="122">
        <v>0</v>
      </c>
      <c r="Y1050" s="122">
        <v>0</v>
      </c>
      <c r="Z1050" s="122">
        <v>0.42857142857142855</v>
      </c>
      <c r="AA1050" s="122">
        <v>0.7142857142857143</v>
      </c>
      <c r="AB1050" s="122">
        <v>0</v>
      </c>
      <c r="AC1050" s="323">
        <v>0</v>
      </c>
      <c r="AD1050" s="8"/>
      <c r="AE1050" s="97">
        <v>46.857142857142861</v>
      </c>
      <c r="AF1050" s="264">
        <v>0.7142857142857143</v>
      </c>
      <c r="AG1050" s="122">
        <v>42.142857142857146</v>
      </c>
      <c r="AH1050" s="122">
        <v>0.2857142857142857</v>
      </c>
      <c r="AI1050" s="122">
        <v>1.8571428571428572</v>
      </c>
      <c r="AJ1050" s="122">
        <v>0.7142857142857143</v>
      </c>
      <c r="AK1050" s="122">
        <v>0</v>
      </c>
      <c r="AL1050" s="122">
        <v>0</v>
      </c>
      <c r="AM1050" s="122">
        <v>0</v>
      </c>
      <c r="AN1050" s="122">
        <v>0.42857142857142855</v>
      </c>
      <c r="AO1050" s="122">
        <v>0.7142857142857143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20.714285714285708</v>
      </c>
      <c r="D1051" s="264">
        <v>0.42857142857142855</v>
      </c>
      <c r="E1051" s="122">
        <v>18</v>
      </c>
      <c r="F1051" s="122">
        <v>0</v>
      </c>
      <c r="G1051" s="122">
        <v>1.4285714285714286</v>
      </c>
      <c r="H1051" s="122">
        <v>0</v>
      </c>
      <c r="I1051" s="122">
        <v>0.14285714285714285</v>
      </c>
      <c r="J1051" s="122">
        <v>0</v>
      </c>
      <c r="K1051" s="122">
        <v>0.14285714285714285</v>
      </c>
      <c r="L1051" s="122">
        <v>0.14285714285714285</v>
      </c>
      <c r="M1051" s="122">
        <v>0.42857142857142855</v>
      </c>
      <c r="N1051" s="122">
        <v>0</v>
      </c>
      <c r="O1051" s="323">
        <v>0</v>
      </c>
      <c r="P1051" s="8"/>
      <c r="Q1051" s="97">
        <v>20.857142857142854</v>
      </c>
      <c r="R1051" s="264">
        <v>0.42857142857142855</v>
      </c>
      <c r="S1051" s="122">
        <v>18.428571428571427</v>
      </c>
      <c r="T1051" s="122">
        <v>0.14285714285714285</v>
      </c>
      <c r="U1051" s="122">
        <v>0.7142857142857143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0.8571428571428571</v>
      </c>
      <c r="AA1051" s="122">
        <v>0.2857142857142857</v>
      </c>
      <c r="AB1051" s="122">
        <v>0</v>
      </c>
      <c r="AC1051" s="323">
        <v>0</v>
      </c>
      <c r="AD1051" s="8"/>
      <c r="AE1051" s="97">
        <v>41.571428571428584</v>
      </c>
      <c r="AF1051" s="264">
        <v>0.8571428571428571</v>
      </c>
      <c r="AG1051" s="122">
        <v>36.428571428571431</v>
      </c>
      <c r="AH1051" s="122">
        <v>0.14285714285714285</v>
      </c>
      <c r="AI1051" s="122">
        <v>2.1428571428571428</v>
      </c>
      <c r="AJ1051" s="122">
        <v>0</v>
      </c>
      <c r="AK1051" s="122">
        <v>0.14285714285714285</v>
      </c>
      <c r="AL1051" s="122">
        <v>0</v>
      </c>
      <c r="AM1051" s="122">
        <v>0.14285714285714285</v>
      </c>
      <c r="AN1051" s="122">
        <v>1</v>
      </c>
      <c r="AO1051" s="122">
        <v>0.7142857142857143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21.571428571428569</v>
      </c>
      <c r="D1052" s="264">
        <v>0.42857142857142855</v>
      </c>
      <c r="E1052" s="122">
        <v>19.714285714285715</v>
      </c>
      <c r="F1052" s="122">
        <v>0</v>
      </c>
      <c r="G1052" s="122">
        <v>0.5714285714285714</v>
      </c>
      <c r="H1052" s="122">
        <v>0.2857142857142857</v>
      </c>
      <c r="I1052" s="122">
        <v>0</v>
      </c>
      <c r="J1052" s="122">
        <v>0</v>
      </c>
      <c r="K1052" s="122">
        <v>0</v>
      </c>
      <c r="L1052" s="122">
        <v>0.42857142857142855</v>
      </c>
      <c r="M1052" s="122">
        <v>0.14285714285714285</v>
      </c>
      <c r="N1052" s="122">
        <v>0</v>
      </c>
      <c r="O1052" s="323">
        <v>0</v>
      </c>
      <c r="P1052" s="8"/>
      <c r="Q1052" s="97">
        <v>18.999999999999996</v>
      </c>
      <c r="R1052" s="264">
        <v>0.5714285714285714</v>
      </c>
      <c r="S1052" s="122">
        <v>16.285714285714285</v>
      </c>
      <c r="T1052" s="122">
        <v>0</v>
      </c>
      <c r="U1052" s="122">
        <v>1.4285714285714286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0.14285714285714285</v>
      </c>
      <c r="AA1052" s="122">
        <v>0.42857142857142855</v>
      </c>
      <c r="AB1052" s="122">
        <v>0.14285714285714285</v>
      </c>
      <c r="AC1052" s="323">
        <v>0</v>
      </c>
      <c r="AD1052" s="8"/>
      <c r="AE1052" s="97">
        <v>40.571428571428569</v>
      </c>
      <c r="AF1052" s="264">
        <v>1</v>
      </c>
      <c r="AG1052" s="122">
        <v>36</v>
      </c>
      <c r="AH1052" s="122">
        <v>0</v>
      </c>
      <c r="AI1052" s="122">
        <v>2</v>
      </c>
      <c r="AJ1052" s="122">
        <v>0.2857142857142857</v>
      </c>
      <c r="AK1052" s="122">
        <v>0</v>
      </c>
      <c r="AL1052" s="122">
        <v>0</v>
      </c>
      <c r="AM1052" s="122">
        <v>0</v>
      </c>
      <c r="AN1052" s="122">
        <v>0.5714285714285714</v>
      </c>
      <c r="AO1052" s="122">
        <v>0.5714285714285714</v>
      </c>
      <c r="AP1052" s="122">
        <v>0.14285714285714285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23.571428571428569</v>
      </c>
      <c r="D1053" s="264">
        <v>0.5714285714285714</v>
      </c>
      <c r="E1053" s="122">
        <v>20.142857142857142</v>
      </c>
      <c r="F1053" s="122">
        <v>0.2857142857142857</v>
      </c>
      <c r="G1053" s="122">
        <v>0.8571428571428571</v>
      </c>
      <c r="H1053" s="122">
        <v>0</v>
      </c>
      <c r="I1053" s="122">
        <v>0.2857142857142857</v>
      </c>
      <c r="J1053" s="122">
        <v>0</v>
      </c>
      <c r="K1053" s="122">
        <v>0.42857142857142855</v>
      </c>
      <c r="L1053" s="122">
        <v>0.5714285714285714</v>
      </c>
      <c r="M1053" s="122">
        <v>0.42857142857142855</v>
      </c>
      <c r="N1053" s="122">
        <v>0</v>
      </c>
      <c r="O1053" s="323">
        <v>0</v>
      </c>
      <c r="P1053" s="8"/>
      <c r="Q1053" s="97">
        <v>15.000000000000002</v>
      </c>
      <c r="R1053" s="264">
        <v>0.42857142857142855</v>
      </c>
      <c r="S1053" s="122">
        <v>13.285714285714286</v>
      </c>
      <c r="T1053" s="122">
        <v>0</v>
      </c>
      <c r="U1053" s="122">
        <v>0.8571428571428571</v>
      </c>
      <c r="V1053" s="122">
        <v>0</v>
      </c>
      <c r="W1053" s="122">
        <v>0.14285714285714285</v>
      </c>
      <c r="X1053" s="122">
        <v>0</v>
      </c>
      <c r="Y1053" s="122">
        <v>0</v>
      </c>
      <c r="Z1053" s="122">
        <v>0</v>
      </c>
      <c r="AA1053" s="122">
        <v>0.2857142857142857</v>
      </c>
      <c r="AB1053" s="122">
        <v>0</v>
      </c>
      <c r="AC1053" s="323">
        <v>0</v>
      </c>
      <c r="AD1053" s="8"/>
      <c r="AE1053" s="97">
        <v>38.571428571428577</v>
      </c>
      <c r="AF1053" s="264">
        <v>1</v>
      </c>
      <c r="AG1053" s="122">
        <v>33.428571428571431</v>
      </c>
      <c r="AH1053" s="122">
        <v>0.2857142857142857</v>
      </c>
      <c r="AI1053" s="122">
        <v>1.7142857142857142</v>
      </c>
      <c r="AJ1053" s="122">
        <v>0</v>
      </c>
      <c r="AK1053" s="122">
        <v>0.42857142857142855</v>
      </c>
      <c r="AL1053" s="122">
        <v>0</v>
      </c>
      <c r="AM1053" s="122">
        <v>0.42857142857142855</v>
      </c>
      <c r="AN1053" s="122">
        <v>0.5714285714285714</v>
      </c>
      <c r="AO1053" s="122">
        <v>0.7142857142857143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20</v>
      </c>
      <c r="D1054" s="264">
        <v>0.5714285714285714</v>
      </c>
      <c r="E1054" s="122">
        <v>17.428571428571427</v>
      </c>
      <c r="F1054" s="122">
        <v>0</v>
      </c>
      <c r="G1054" s="122">
        <v>1.7142857142857142</v>
      </c>
      <c r="H1054" s="122">
        <v>0</v>
      </c>
      <c r="I1054" s="122">
        <v>0</v>
      </c>
      <c r="J1054" s="122">
        <v>0</v>
      </c>
      <c r="K1054" s="122">
        <v>0.14285714285714285</v>
      </c>
      <c r="L1054" s="122">
        <v>0.14285714285714285</v>
      </c>
      <c r="M1054" s="122">
        <v>0</v>
      </c>
      <c r="N1054" s="122">
        <v>0</v>
      </c>
      <c r="O1054" s="323">
        <v>0</v>
      </c>
      <c r="P1054" s="8"/>
      <c r="Q1054" s="97">
        <v>19</v>
      </c>
      <c r="R1054" s="264">
        <v>0.14285714285714285</v>
      </c>
      <c r="S1054" s="122">
        <v>16.857142857142858</v>
      </c>
      <c r="T1054" s="122">
        <v>0</v>
      </c>
      <c r="U1054" s="122">
        <v>0.8571428571428571</v>
      </c>
      <c r="V1054" s="122">
        <v>0</v>
      </c>
      <c r="W1054" s="122">
        <v>0.14285714285714285</v>
      </c>
      <c r="X1054" s="122">
        <v>0</v>
      </c>
      <c r="Y1054" s="122">
        <v>0</v>
      </c>
      <c r="Z1054" s="122">
        <v>0.7142857142857143</v>
      </c>
      <c r="AA1054" s="122">
        <v>0.2857142857142857</v>
      </c>
      <c r="AB1054" s="122">
        <v>0</v>
      </c>
      <c r="AC1054" s="323">
        <v>0</v>
      </c>
      <c r="AD1054" s="8"/>
      <c r="AE1054" s="97">
        <v>39</v>
      </c>
      <c r="AF1054" s="264">
        <v>0.7142857142857143</v>
      </c>
      <c r="AG1054" s="122">
        <v>34.285714285714285</v>
      </c>
      <c r="AH1054" s="122">
        <v>0</v>
      </c>
      <c r="AI1054" s="122">
        <v>2.5714285714285716</v>
      </c>
      <c r="AJ1054" s="122">
        <v>0</v>
      </c>
      <c r="AK1054" s="122">
        <v>0.14285714285714285</v>
      </c>
      <c r="AL1054" s="122">
        <v>0</v>
      </c>
      <c r="AM1054" s="122">
        <v>0.14285714285714285</v>
      </c>
      <c r="AN1054" s="122">
        <v>0.8571428571428571</v>
      </c>
      <c r="AO1054" s="122">
        <v>0.2857142857142857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15</v>
      </c>
      <c r="D1055" s="264">
        <v>0.2857142857142857</v>
      </c>
      <c r="E1055" s="122">
        <v>13.285714285714286</v>
      </c>
      <c r="F1055" s="122">
        <v>0</v>
      </c>
      <c r="G1055" s="122">
        <v>0.7142857142857143</v>
      </c>
      <c r="H1055" s="122">
        <v>0</v>
      </c>
      <c r="I1055" s="122">
        <v>0.14285714285714285</v>
      </c>
      <c r="J1055" s="122">
        <v>0</v>
      </c>
      <c r="K1055" s="122">
        <v>0</v>
      </c>
      <c r="L1055" s="122">
        <v>0.14285714285714285</v>
      </c>
      <c r="M1055" s="122">
        <v>0.42857142857142855</v>
      </c>
      <c r="N1055" s="122">
        <v>0</v>
      </c>
      <c r="O1055" s="323">
        <v>0</v>
      </c>
      <c r="P1055" s="8"/>
      <c r="Q1055" s="97">
        <v>11.285714285714283</v>
      </c>
      <c r="R1055" s="264">
        <v>0.7142857142857143</v>
      </c>
      <c r="S1055" s="122">
        <v>9.1428571428571423</v>
      </c>
      <c r="T1055" s="122">
        <v>0</v>
      </c>
      <c r="U1055" s="122">
        <v>0.5714285714285714</v>
      </c>
      <c r="V1055" s="122">
        <v>0.14285714285714285</v>
      </c>
      <c r="W1055" s="122">
        <v>0</v>
      </c>
      <c r="X1055" s="122">
        <v>0</v>
      </c>
      <c r="Y1055" s="122">
        <v>0</v>
      </c>
      <c r="Z1055" s="122">
        <v>0.14285714285714285</v>
      </c>
      <c r="AA1055" s="122">
        <v>0.5714285714285714</v>
      </c>
      <c r="AB1055" s="122">
        <v>0</v>
      </c>
      <c r="AC1055" s="323">
        <v>0</v>
      </c>
      <c r="AD1055" s="8"/>
      <c r="AE1055" s="97">
        <v>26.285714285714281</v>
      </c>
      <c r="AF1055" s="264">
        <v>1</v>
      </c>
      <c r="AG1055" s="122">
        <v>22.428571428571427</v>
      </c>
      <c r="AH1055" s="122">
        <v>0</v>
      </c>
      <c r="AI1055" s="122">
        <v>1.2857142857142858</v>
      </c>
      <c r="AJ1055" s="122">
        <v>0.14285714285714285</v>
      </c>
      <c r="AK1055" s="122">
        <v>0.14285714285714285</v>
      </c>
      <c r="AL1055" s="122">
        <v>0</v>
      </c>
      <c r="AM1055" s="122">
        <v>0</v>
      </c>
      <c r="AN1055" s="122">
        <v>0.2857142857142857</v>
      </c>
      <c r="AO1055" s="122">
        <v>1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10.428571428571429</v>
      </c>
      <c r="D1056" s="264">
        <v>0.2857142857142857</v>
      </c>
      <c r="E1056" s="122">
        <v>8.1428571428571423</v>
      </c>
      <c r="F1056" s="122">
        <v>0</v>
      </c>
      <c r="G1056" s="122">
        <v>0.2857142857142857</v>
      </c>
      <c r="H1056" s="122">
        <v>0.14285714285714285</v>
      </c>
      <c r="I1056" s="122">
        <v>0</v>
      </c>
      <c r="J1056" s="122">
        <v>0</v>
      </c>
      <c r="K1056" s="122">
        <v>0.42857142857142855</v>
      </c>
      <c r="L1056" s="122">
        <v>0.7142857142857143</v>
      </c>
      <c r="M1056" s="122">
        <v>0.42857142857142855</v>
      </c>
      <c r="N1056" s="122">
        <v>0</v>
      </c>
      <c r="O1056" s="323">
        <v>0</v>
      </c>
      <c r="P1056" s="8"/>
      <c r="Q1056" s="97">
        <v>10.714285714285714</v>
      </c>
      <c r="R1056" s="264">
        <v>0.2857142857142857</v>
      </c>
      <c r="S1056" s="122">
        <v>7.8571428571428568</v>
      </c>
      <c r="T1056" s="122">
        <v>0</v>
      </c>
      <c r="U1056" s="122">
        <v>1.7142857142857142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0.42857142857142855</v>
      </c>
      <c r="AA1056" s="122">
        <v>0.42857142857142855</v>
      </c>
      <c r="AB1056" s="122">
        <v>0</v>
      </c>
      <c r="AC1056" s="323">
        <v>0</v>
      </c>
      <c r="AD1056" s="8"/>
      <c r="AE1056" s="97">
        <v>21.142857142857142</v>
      </c>
      <c r="AF1056" s="264">
        <v>0.5714285714285714</v>
      </c>
      <c r="AG1056" s="122">
        <v>16</v>
      </c>
      <c r="AH1056" s="122">
        <v>0</v>
      </c>
      <c r="AI1056" s="122">
        <v>2</v>
      </c>
      <c r="AJ1056" s="122">
        <v>0.14285714285714285</v>
      </c>
      <c r="AK1056" s="122">
        <v>0</v>
      </c>
      <c r="AL1056" s="122">
        <v>0</v>
      </c>
      <c r="AM1056" s="122">
        <v>0.42857142857142855</v>
      </c>
      <c r="AN1056" s="122">
        <v>1.1428571428571428</v>
      </c>
      <c r="AO1056" s="122">
        <v>0.8571428571428571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16.857142857142854</v>
      </c>
      <c r="D1057" s="264">
        <v>0.2857142857142857</v>
      </c>
      <c r="E1057" s="122">
        <v>15</v>
      </c>
      <c r="F1057" s="122">
        <v>0</v>
      </c>
      <c r="G1057" s="122">
        <v>0.8571428571428571</v>
      </c>
      <c r="H1057" s="122">
        <v>0</v>
      </c>
      <c r="I1057" s="122">
        <v>0.14285714285714285</v>
      </c>
      <c r="J1057" s="122">
        <v>0</v>
      </c>
      <c r="K1057" s="122">
        <v>0</v>
      </c>
      <c r="L1057" s="122">
        <v>0.42857142857142855</v>
      </c>
      <c r="M1057" s="122">
        <v>0.14285714285714285</v>
      </c>
      <c r="N1057" s="122">
        <v>0</v>
      </c>
      <c r="O1057" s="323">
        <v>0</v>
      </c>
      <c r="P1057" s="8"/>
      <c r="Q1057" s="97">
        <v>10.142857142857141</v>
      </c>
      <c r="R1057" s="264">
        <v>0.14285714285714285</v>
      </c>
      <c r="S1057" s="122">
        <v>8.7142857142857135</v>
      </c>
      <c r="T1057" s="122">
        <v>0</v>
      </c>
      <c r="U1057" s="122">
        <v>0.8571428571428571</v>
      </c>
      <c r="V1057" s="122">
        <v>0.14285714285714285</v>
      </c>
      <c r="W1057" s="122">
        <v>0</v>
      </c>
      <c r="X1057" s="122">
        <v>0</v>
      </c>
      <c r="Y1057" s="122">
        <v>0.14285714285714285</v>
      </c>
      <c r="Z1057" s="122">
        <v>0.14285714285714285</v>
      </c>
      <c r="AA1057" s="122">
        <v>0</v>
      </c>
      <c r="AB1057" s="122">
        <v>0</v>
      </c>
      <c r="AC1057" s="323">
        <v>0</v>
      </c>
      <c r="AD1057" s="8"/>
      <c r="AE1057" s="97">
        <v>27</v>
      </c>
      <c r="AF1057" s="264">
        <v>0.42857142857142855</v>
      </c>
      <c r="AG1057" s="122">
        <v>23.714285714285715</v>
      </c>
      <c r="AH1057" s="122">
        <v>0</v>
      </c>
      <c r="AI1057" s="122">
        <v>1.7142857142857142</v>
      </c>
      <c r="AJ1057" s="122">
        <v>0.14285714285714285</v>
      </c>
      <c r="AK1057" s="122">
        <v>0.14285714285714285</v>
      </c>
      <c r="AL1057" s="122">
        <v>0</v>
      </c>
      <c r="AM1057" s="122">
        <v>0.14285714285714285</v>
      </c>
      <c r="AN1057" s="122">
        <v>0.5714285714285714</v>
      </c>
      <c r="AO1057" s="122">
        <v>0.14285714285714285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12.428571428571427</v>
      </c>
      <c r="D1058" s="264">
        <v>0</v>
      </c>
      <c r="E1058" s="122">
        <v>10.142857142857142</v>
      </c>
      <c r="F1058" s="122">
        <v>0</v>
      </c>
      <c r="G1058" s="122">
        <v>1.1428571428571428</v>
      </c>
      <c r="H1058" s="122">
        <v>0.42857142857142855</v>
      </c>
      <c r="I1058" s="122">
        <v>0.14285714285714285</v>
      </c>
      <c r="J1058" s="122">
        <v>0</v>
      </c>
      <c r="K1058" s="122">
        <v>0</v>
      </c>
      <c r="L1058" s="122">
        <v>0</v>
      </c>
      <c r="M1058" s="122">
        <v>0.5714285714285714</v>
      </c>
      <c r="N1058" s="122">
        <v>0</v>
      </c>
      <c r="O1058" s="323">
        <v>0</v>
      </c>
      <c r="P1058" s="8"/>
      <c r="Q1058" s="97">
        <v>9.4285714285714288</v>
      </c>
      <c r="R1058" s="264">
        <v>0.2857142857142857</v>
      </c>
      <c r="S1058" s="122">
        <v>7.8571428571428568</v>
      </c>
      <c r="T1058" s="122">
        <v>0.14285714285714285</v>
      </c>
      <c r="U1058" s="122">
        <v>0.2857142857142857</v>
      </c>
      <c r="V1058" s="122">
        <v>0</v>
      </c>
      <c r="W1058" s="122">
        <v>0.14285714285714285</v>
      </c>
      <c r="X1058" s="122">
        <v>0</v>
      </c>
      <c r="Y1058" s="122">
        <v>0.2857142857142857</v>
      </c>
      <c r="Z1058" s="122">
        <v>0.42857142857142855</v>
      </c>
      <c r="AA1058" s="122">
        <v>0</v>
      </c>
      <c r="AB1058" s="122">
        <v>0</v>
      </c>
      <c r="AC1058" s="323">
        <v>0</v>
      </c>
      <c r="AD1058" s="8"/>
      <c r="AE1058" s="97">
        <v>21.857142857142851</v>
      </c>
      <c r="AF1058" s="264">
        <v>0.2857142857142857</v>
      </c>
      <c r="AG1058" s="122">
        <v>18</v>
      </c>
      <c r="AH1058" s="122">
        <v>0.14285714285714285</v>
      </c>
      <c r="AI1058" s="122">
        <v>1.4285714285714286</v>
      </c>
      <c r="AJ1058" s="122">
        <v>0.42857142857142855</v>
      </c>
      <c r="AK1058" s="122">
        <v>0.2857142857142857</v>
      </c>
      <c r="AL1058" s="122">
        <v>0</v>
      </c>
      <c r="AM1058" s="122">
        <v>0.2857142857142857</v>
      </c>
      <c r="AN1058" s="122">
        <v>0.42857142857142855</v>
      </c>
      <c r="AO1058" s="122">
        <v>0.5714285714285714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11.428571428571429</v>
      </c>
      <c r="D1059" s="264">
        <v>0.14285714285714285</v>
      </c>
      <c r="E1059" s="122">
        <v>9.8571428571428577</v>
      </c>
      <c r="F1059" s="122">
        <v>0</v>
      </c>
      <c r="G1059" s="122">
        <v>0.5714285714285714</v>
      </c>
      <c r="H1059" s="122">
        <v>0.14285714285714285</v>
      </c>
      <c r="I1059" s="122">
        <v>0.14285714285714285</v>
      </c>
      <c r="J1059" s="122">
        <v>0</v>
      </c>
      <c r="K1059" s="122">
        <v>0</v>
      </c>
      <c r="L1059" s="122">
        <v>0.2857142857142857</v>
      </c>
      <c r="M1059" s="122">
        <v>0.2857142857142857</v>
      </c>
      <c r="N1059" s="122">
        <v>0</v>
      </c>
      <c r="O1059" s="323">
        <v>0</v>
      </c>
      <c r="P1059" s="8"/>
      <c r="Q1059" s="97">
        <v>6.7142857142857162</v>
      </c>
      <c r="R1059" s="264">
        <v>0</v>
      </c>
      <c r="S1059" s="122">
        <v>6.1428571428571432</v>
      </c>
      <c r="T1059" s="122">
        <v>0</v>
      </c>
      <c r="U1059" s="122">
        <v>0.14285714285714285</v>
      </c>
      <c r="V1059" s="122">
        <v>0.14285714285714285</v>
      </c>
      <c r="W1059" s="122">
        <v>0.14285714285714285</v>
      </c>
      <c r="X1059" s="122">
        <v>0</v>
      </c>
      <c r="Y1059" s="122">
        <v>0</v>
      </c>
      <c r="Z1059" s="122">
        <v>0.14285714285714285</v>
      </c>
      <c r="AA1059" s="122">
        <v>0</v>
      </c>
      <c r="AB1059" s="122">
        <v>0</v>
      </c>
      <c r="AC1059" s="323">
        <v>0</v>
      </c>
      <c r="AD1059" s="8"/>
      <c r="AE1059" s="97">
        <v>18.142857142857139</v>
      </c>
      <c r="AF1059" s="264">
        <v>0.14285714285714285</v>
      </c>
      <c r="AG1059" s="122">
        <v>16</v>
      </c>
      <c r="AH1059" s="122">
        <v>0</v>
      </c>
      <c r="AI1059" s="122">
        <v>0.7142857142857143</v>
      </c>
      <c r="AJ1059" s="122">
        <v>0.2857142857142857</v>
      </c>
      <c r="AK1059" s="122">
        <v>0.2857142857142857</v>
      </c>
      <c r="AL1059" s="122">
        <v>0</v>
      </c>
      <c r="AM1059" s="122">
        <v>0</v>
      </c>
      <c r="AN1059" s="122">
        <v>0.42857142857142855</v>
      </c>
      <c r="AO1059" s="122">
        <v>0.2857142857142857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9.2857142857142865</v>
      </c>
      <c r="D1060" s="324">
        <v>0.2857142857142857</v>
      </c>
      <c r="E1060" s="325">
        <v>7.5714285714285712</v>
      </c>
      <c r="F1060" s="325">
        <v>0.14285714285714285</v>
      </c>
      <c r="G1060" s="325">
        <v>0.5714285714285714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0.2857142857142857</v>
      </c>
      <c r="M1060" s="325">
        <v>0.42857142857142855</v>
      </c>
      <c r="N1060" s="325">
        <v>0</v>
      </c>
      <c r="O1060" s="326">
        <v>0</v>
      </c>
      <c r="P1060" s="8"/>
      <c r="Q1060" s="98">
        <v>4.7142857142857153</v>
      </c>
      <c r="R1060" s="324">
        <v>0</v>
      </c>
      <c r="S1060" s="325">
        <v>3.8571428571428572</v>
      </c>
      <c r="T1060" s="325">
        <v>0</v>
      </c>
      <c r="U1060" s="325">
        <v>0.2857142857142857</v>
      </c>
      <c r="V1060" s="325">
        <v>0</v>
      </c>
      <c r="W1060" s="325">
        <v>0</v>
      </c>
      <c r="X1060" s="325">
        <v>0</v>
      </c>
      <c r="Y1060" s="325">
        <v>0.14285714285714285</v>
      </c>
      <c r="Z1060" s="325">
        <v>0.42857142857142855</v>
      </c>
      <c r="AA1060" s="325">
        <v>0</v>
      </c>
      <c r="AB1060" s="325">
        <v>0</v>
      </c>
      <c r="AC1060" s="326">
        <v>0</v>
      </c>
      <c r="AD1060" s="8"/>
      <c r="AE1060" s="98">
        <v>14</v>
      </c>
      <c r="AF1060" s="324">
        <v>0.2857142857142857</v>
      </c>
      <c r="AG1060" s="325">
        <v>11.428571428571429</v>
      </c>
      <c r="AH1060" s="325">
        <v>0.14285714285714285</v>
      </c>
      <c r="AI1060" s="325">
        <v>0.8571428571428571</v>
      </c>
      <c r="AJ1060" s="325">
        <v>0</v>
      </c>
      <c r="AK1060" s="325">
        <v>0</v>
      </c>
      <c r="AL1060" s="325">
        <v>0</v>
      </c>
      <c r="AM1060" s="325">
        <v>0.14285714285714285</v>
      </c>
      <c r="AN1060" s="325">
        <v>0.7142857142857143</v>
      </c>
      <c r="AO1060" s="325">
        <v>0.42857142857142855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4149</v>
      </c>
      <c r="D1061" s="424">
        <v>90.714285714285708</v>
      </c>
      <c r="E1061" s="424">
        <v>3596.4285714285716</v>
      </c>
      <c r="F1061" s="424">
        <v>20.857142857142858</v>
      </c>
      <c r="G1061" s="424">
        <v>286.85714285714283</v>
      </c>
      <c r="H1061" s="424">
        <v>33.857142857142875</v>
      </c>
      <c r="I1061" s="424">
        <v>20.285714285714281</v>
      </c>
      <c r="J1061" s="424">
        <v>2.7142857142857135</v>
      </c>
      <c r="K1061" s="424">
        <v>12.857142857142859</v>
      </c>
      <c r="L1061" s="424">
        <v>39.714285714285708</v>
      </c>
      <c r="M1061" s="424">
        <v>42</v>
      </c>
      <c r="N1061" s="424">
        <v>1.9999999999999993</v>
      </c>
      <c r="O1061" s="425">
        <v>0.71428571428571419</v>
      </c>
      <c r="P1061" s="185"/>
      <c r="Q1061" s="426">
        <v>2876.2857142857138</v>
      </c>
      <c r="R1061" s="424">
        <v>141.14285714285711</v>
      </c>
      <c r="S1061" s="424">
        <v>2360.4285714285729</v>
      </c>
      <c r="T1061" s="424">
        <v>13.571428571428575</v>
      </c>
      <c r="U1061" s="424">
        <v>227.14285714285708</v>
      </c>
      <c r="V1061" s="424">
        <v>34.000000000000007</v>
      </c>
      <c r="W1061" s="424">
        <v>22.714285714285715</v>
      </c>
      <c r="X1061" s="424">
        <v>2.2857142857142851</v>
      </c>
      <c r="Y1061" s="424">
        <v>11.428571428571427</v>
      </c>
      <c r="Z1061" s="424">
        <v>30.428571428571423</v>
      </c>
      <c r="AA1061" s="424">
        <v>30.285714285714288</v>
      </c>
      <c r="AB1061" s="424">
        <v>1.571428571428571</v>
      </c>
      <c r="AC1061" s="425">
        <v>1.2857142857142856</v>
      </c>
      <c r="AD1061" s="185"/>
      <c r="AE1061" s="426">
        <v>7025.2857142857156</v>
      </c>
      <c r="AF1061" s="424">
        <v>231.85714285714289</v>
      </c>
      <c r="AG1061" s="424">
        <v>5956.8571428571422</v>
      </c>
      <c r="AH1061" s="424">
        <v>34.428571428571431</v>
      </c>
      <c r="AI1061" s="424">
        <v>514</v>
      </c>
      <c r="AJ1061" s="424">
        <v>67.857142857142861</v>
      </c>
      <c r="AK1061" s="424">
        <v>43.000000000000014</v>
      </c>
      <c r="AL1061" s="424">
        <v>5</v>
      </c>
      <c r="AM1061" s="424">
        <v>24.285714285714274</v>
      </c>
      <c r="AN1061" s="424">
        <v>70.142857142857125</v>
      </c>
      <c r="AO1061" s="424">
        <v>72.285714285714278</v>
      </c>
      <c r="AP1061" s="424">
        <v>3.5714285714285703</v>
      </c>
      <c r="AQ1061" s="425">
        <v>1.9999999999999996</v>
      </c>
      <c r="AR1061" s="11"/>
    </row>
    <row r="1062" spans="1:95" x14ac:dyDescent="0.25">
      <c r="A1062" s="240"/>
      <c r="B1062" s="427" t="s">
        <v>36</v>
      </c>
      <c r="C1062" s="428">
        <v>4702.4285714285716</v>
      </c>
      <c r="D1062" s="429">
        <v>101.42857142857143</v>
      </c>
      <c r="E1062" s="429">
        <v>4081.1428571428569</v>
      </c>
      <c r="F1062" s="429">
        <v>22.714285714285712</v>
      </c>
      <c r="G1062" s="429">
        <v>321.4285714285715</v>
      </c>
      <c r="H1062" s="429">
        <v>40.142857142857167</v>
      </c>
      <c r="I1062" s="429">
        <v>23.285714285714278</v>
      </c>
      <c r="J1062" s="429">
        <v>2.7142857142857135</v>
      </c>
      <c r="K1062" s="429">
        <v>14.285714285714286</v>
      </c>
      <c r="L1062" s="429">
        <v>43.142857142857153</v>
      </c>
      <c r="M1062" s="429">
        <v>49.428571428571466</v>
      </c>
      <c r="N1062" s="429">
        <v>1.9999999999999993</v>
      </c>
      <c r="O1062" s="430">
        <v>0.71428571428571419</v>
      </c>
      <c r="P1062" s="185"/>
      <c r="Q1062" s="431">
        <v>3355.7142857142858</v>
      </c>
      <c r="R1062" s="429">
        <v>157.71428571428569</v>
      </c>
      <c r="S1062" s="429">
        <v>2764.5714285714298</v>
      </c>
      <c r="T1062" s="429">
        <v>15.285714285714292</v>
      </c>
      <c r="U1062" s="429">
        <v>255.42857142857144</v>
      </c>
      <c r="V1062" s="429">
        <v>36.428571428571445</v>
      </c>
      <c r="W1062" s="429">
        <v>24.285714285714288</v>
      </c>
      <c r="X1062" s="429">
        <v>2.7142857142857135</v>
      </c>
      <c r="Y1062" s="429">
        <v>13.142857142857139</v>
      </c>
      <c r="Z1062" s="429">
        <v>40.857142857142861</v>
      </c>
      <c r="AA1062" s="429">
        <v>41.857142857142861</v>
      </c>
      <c r="AB1062" s="429">
        <v>1.9999999999999996</v>
      </c>
      <c r="AC1062" s="430">
        <v>1.4285714285714284</v>
      </c>
      <c r="AD1062" s="185"/>
      <c r="AE1062" s="431">
        <v>8058.1428571428596</v>
      </c>
      <c r="AF1062" s="429">
        <v>259.14285714285717</v>
      </c>
      <c r="AG1062" s="429">
        <v>6845.7142857142853</v>
      </c>
      <c r="AH1062" s="429">
        <v>38.000000000000021</v>
      </c>
      <c r="AI1062" s="429">
        <v>576.85714285714278</v>
      </c>
      <c r="AJ1062" s="429">
        <v>76.571428571428584</v>
      </c>
      <c r="AK1062" s="429">
        <v>47.571428571428605</v>
      </c>
      <c r="AL1062" s="429">
        <v>5.4285714285714288</v>
      </c>
      <c r="AM1062" s="429">
        <v>27.428571428571413</v>
      </c>
      <c r="AN1062" s="429">
        <v>83.999999999999972</v>
      </c>
      <c r="AO1062" s="429">
        <v>91.285714285714278</v>
      </c>
      <c r="AP1062" s="429">
        <v>3.9999999999999987</v>
      </c>
      <c r="AQ1062" s="430">
        <v>2.1428571428571423</v>
      </c>
      <c r="AR1062" s="11"/>
    </row>
    <row r="1063" spans="1:95" x14ac:dyDescent="0.25">
      <c r="A1063" s="240"/>
      <c r="B1063" s="432" t="s">
        <v>37</v>
      </c>
      <c r="C1063" s="433">
        <v>4821.4285714285725</v>
      </c>
      <c r="D1063" s="434">
        <v>103.85714285714288</v>
      </c>
      <c r="E1063" s="434">
        <v>4182.7142857142853</v>
      </c>
      <c r="F1063" s="434">
        <v>23.142857142857139</v>
      </c>
      <c r="G1063" s="434">
        <v>328.14285714285717</v>
      </c>
      <c r="H1063" s="434">
        <v>40.85714285714289</v>
      </c>
      <c r="I1063" s="434">
        <v>24.142857142857132</v>
      </c>
      <c r="J1063" s="434">
        <v>2.7142857142857135</v>
      </c>
      <c r="K1063" s="434">
        <v>15.285714285714286</v>
      </c>
      <c r="L1063" s="434">
        <v>45.71428571428573</v>
      </c>
      <c r="M1063" s="434">
        <v>52.142857142857189</v>
      </c>
      <c r="N1063" s="434">
        <v>1.9999999999999993</v>
      </c>
      <c r="O1063" s="435">
        <v>0.71428571428571419</v>
      </c>
      <c r="P1063" s="185"/>
      <c r="Q1063" s="436">
        <v>3442.7142857142862</v>
      </c>
      <c r="R1063" s="434">
        <v>159.71428571428567</v>
      </c>
      <c r="S1063" s="434">
        <v>2838.2857142857151</v>
      </c>
      <c r="T1063" s="434">
        <v>15.428571428571434</v>
      </c>
      <c r="U1063" s="434">
        <v>260.99999999999994</v>
      </c>
      <c r="V1063" s="434">
        <v>36.857142857142883</v>
      </c>
      <c r="W1063" s="434">
        <v>24.857142857142858</v>
      </c>
      <c r="X1063" s="434">
        <v>2.7142857142857135</v>
      </c>
      <c r="Y1063" s="434">
        <v>13.71428571428571</v>
      </c>
      <c r="Z1063" s="434">
        <v>43.285714285714306</v>
      </c>
      <c r="AA1063" s="434">
        <v>43.428571428571431</v>
      </c>
      <c r="AB1063" s="434">
        <v>1.9999999999999996</v>
      </c>
      <c r="AC1063" s="435">
        <v>1.4285714285714284</v>
      </c>
      <c r="AD1063" s="185"/>
      <c r="AE1063" s="436">
        <v>8264.1428571428587</v>
      </c>
      <c r="AF1063" s="434">
        <v>263.57142857142861</v>
      </c>
      <c r="AG1063" s="434">
        <v>7021</v>
      </c>
      <c r="AH1063" s="434">
        <v>38.571428571428598</v>
      </c>
      <c r="AI1063" s="434">
        <v>589.142857142857</v>
      </c>
      <c r="AJ1063" s="434">
        <v>77.714285714285722</v>
      </c>
      <c r="AK1063" s="434">
        <v>49.000000000000043</v>
      </c>
      <c r="AL1063" s="434">
        <v>5.4285714285714288</v>
      </c>
      <c r="AM1063" s="434">
        <v>28.999999999999979</v>
      </c>
      <c r="AN1063" s="434">
        <v>88.999999999999972</v>
      </c>
      <c r="AO1063" s="434">
        <v>95.571428571428569</v>
      </c>
      <c r="AP1063" s="434">
        <v>3.9999999999999987</v>
      </c>
      <c r="AQ1063" s="435">
        <v>2.1428571428571423</v>
      </c>
      <c r="AR1063" s="11"/>
    </row>
    <row r="1064" spans="1:95" x14ac:dyDescent="0.25">
      <c r="A1064" s="240"/>
      <c r="B1064" s="437" t="s">
        <v>38</v>
      </c>
      <c r="C1064" s="438">
        <v>4997.8571428571431</v>
      </c>
      <c r="D1064" s="439">
        <v>106.42857142857146</v>
      </c>
      <c r="E1064" s="439">
        <v>4299.7142857142844</v>
      </c>
      <c r="F1064" s="439">
        <v>23.285714285714281</v>
      </c>
      <c r="G1064" s="439">
        <v>349.28571428571422</v>
      </c>
      <c r="H1064" s="439">
        <v>46.428571428571459</v>
      </c>
      <c r="I1064" s="439">
        <v>26.857142857142847</v>
      </c>
      <c r="J1064" s="439">
        <v>2.8571428571428563</v>
      </c>
      <c r="K1064" s="439">
        <v>18.999999999999996</v>
      </c>
      <c r="L1064" s="439">
        <v>55.857142857142868</v>
      </c>
      <c r="M1064" s="439">
        <v>65.428571428571473</v>
      </c>
      <c r="N1064" s="439">
        <v>1.9999999999999993</v>
      </c>
      <c r="O1064" s="440">
        <v>0.71428571428571419</v>
      </c>
      <c r="P1064" s="185"/>
      <c r="Q1064" s="441">
        <v>3589.2857142857151</v>
      </c>
      <c r="R1064" s="439">
        <v>162.85714285714283</v>
      </c>
      <c r="S1064" s="439">
        <v>2935.7142857142862</v>
      </c>
      <c r="T1064" s="439">
        <v>15.714285714285719</v>
      </c>
      <c r="U1064" s="439">
        <v>276.42857142857133</v>
      </c>
      <c r="V1064" s="439">
        <v>39.285714285714313</v>
      </c>
      <c r="W1064" s="439">
        <v>26.571428571428573</v>
      </c>
      <c r="X1064" s="439">
        <v>2.8571428571428563</v>
      </c>
      <c r="Y1064" s="439">
        <v>15.571428571428568</v>
      </c>
      <c r="Z1064" s="439">
        <v>54.85714285714289</v>
      </c>
      <c r="AA1064" s="439">
        <v>55.857142857142847</v>
      </c>
      <c r="AB1064" s="439">
        <v>2.1428571428571423</v>
      </c>
      <c r="AC1064" s="440">
        <v>1.4285714285714284</v>
      </c>
      <c r="AD1064" s="185"/>
      <c r="AE1064" s="441">
        <v>8587.1428571428587</v>
      </c>
      <c r="AF1064" s="439">
        <v>269.28571428571433</v>
      </c>
      <c r="AG1064" s="439">
        <v>7235.4285714285725</v>
      </c>
      <c r="AH1064" s="439">
        <v>39.000000000000021</v>
      </c>
      <c r="AI1064" s="439">
        <v>625.71428571428578</v>
      </c>
      <c r="AJ1064" s="439">
        <v>85.714285714285708</v>
      </c>
      <c r="AK1064" s="439">
        <v>53.428571428571459</v>
      </c>
      <c r="AL1064" s="439">
        <v>5.7142857142857144</v>
      </c>
      <c r="AM1064" s="439">
        <v>34.571428571428569</v>
      </c>
      <c r="AN1064" s="439">
        <v>110.71428571428568</v>
      </c>
      <c r="AO1064" s="439">
        <v>121.28571428571431</v>
      </c>
      <c r="AP1064" s="439">
        <v>4.1428571428571415</v>
      </c>
      <c r="AQ1064" s="440">
        <v>2.1428571428571423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9">
        <v>30</v>
      </c>
      <c r="Y1066" s="550"/>
      <c r="Z1066" s="550">
        <v>35</v>
      </c>
      <c r="AA1066" s="550"/>
      <c r="AB1066" s="550">
        <v>45</v>
      </c>
      <c r="AC1066" s="551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9">
        <v>30</v>
      </c>
      <c r="BD1066" s="550"/>
      <c r="BE1066" s="550">
        <v>35</v>
      </c>
      <c r="BF1066" s="550"/>
      <c r="BG1066" s="550">
        <v>45</v>
      </c>
      <c r="BH1066" s="551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9">
        <v>30</v>
      </c>
      <c r="CI1066" s="550"/>
      <c r="CJ1066" s="550">
        <v>35</v>
      </c>
      <c r="CK1066" s="550"/>
      <c r="CL1066" s="550">
        <v>45</v>
      </c>
      <c r="CM1066" s="575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26</v>
      </c>
      <c r="D1069" s="321">
        <v>0</v>
      </c>
      <c r="E1069" s="89">
        <v>0</v>
      </c>
      <c r="F1069" s="89">
        <v>0</v>
      </c>
      <c r="G1069" s="89">
        <v>9</v>
      </c>
      <c r="H1069" s="89">
        <v>13</v>
      </c>
      <c r="I1069" s="89">
        <v>2</v>
      </c>
      <c r="J1069" s="89">
        <v>2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4</v>
      </c>
      <c r="Y1069" s="30">
        <v>0.15384615384615385</v>
      </c>
      <c r="Z1069" s="99">
        <v>2</v>
      </c>
      <c r="AA1069" s="30">
        <v>7.6923076923076927E-2</v>
      </c>
      <c r="AB1069" s="99">
        <v>0</v>
      </c>
      <c r="AC1069" s="30">
        <v>0</v>
      </c>
      <c r="AD1069" s="25">
        <v>27.213461538461534</v>
      </c>
      <c r="AE1069" s="25">
        <v>31.665499999999998</v>
      </c>
      <c r="AF1069" s="25">
        <v>38.362999999999992</v>
      </c>
      <c r="AG1069" s="57"/>
      <c r="AH1069" s="96">
        <v>13</v>
      </c>
      <c r="AI1069" s="321">
        <v>0</v>
      </c>
      <c r="AJ1069" s="89">
        <v>0</v>
      </c>
      <c r="AK1069" s="89">
        <v>1</v>
      </c>
      <c r="AL1069" s="89">
        <v>5</v>
      </c>
      <c r="AM1069" s="89">
        <v>3</v>
      </c>
      <c r="AN1069" s="89">
        <v>2</v>
      </c>
      <c r="AO1069" s="89">
        <v>2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4</v>
      </c>
      <c r="BD1069" s="30">
        <v>0.30769230769230771</v>
      </c>
      <c r="BE1069" s="99">
        <v>2</v>
      </c>
      <c r="BF1069" s="30">
        <v>0.15384615384615385</v>
      </c>
      <c r="BG1069" s="99">
        <v>0</v>
      </c>
      <c r="BH1069" s="30">
        <v>0</v>
      </c>
      <c r="BI1069" s="25">
        <v>27.459230769230768</v>
      </c>
      <c r="BJ1069" s="25">
        <v>36.025000000000006</v>
      </c>
      <c r="BK1069" s="25" t="s">
        <v>102</v>
      </c>
      <c r="BL1069" s="57"/>
      <c r="BM1069" s="96">
        <v>39</v>
      </c>
      <c r="BN1069" s="336">
        <v>0</v>
      </c>
      <c r="BO1069" s="188">
        <v>0</v>
      </c>
      <c r="BP1069" s="188">
        <v>1</v>
      </c>
      <c r="BQ1069" s="188">
        <v>14</v>
      </c>
      <c r="BR1069" s="188">
        <v>16</v>
      </c>
      <c r="BS1069" s="188">
        <v>4</v>
      </c>
      <c r="BT1069" s="188">
        <v>4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8</v>
      </c>
      <c r="CI1069" s="30">
        <v>0.20512820512820512</v>
      </c>
      <c r="CJ1069" s="99">
        <v>4</v>
      </c>
      <c r="CK1069" s="30">
        <v>0.10256410256410256</v>
      </c>
      <c r="CL1069" s="99">
        <v>0</v>
      </c>
      <c r="CM1069" s="30">
        <v>0</v>
      </c>
      <c r="CN1069" s="25">
        <v>27.295384615384616</v>
      </c>
      <c r="CO1069" s="25">
        <v>33.75</v>
      </c>
      <c r="CP1069" s="25">
        <v>36.659999999999997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22</v>
      </c>
      <c r="D1070" s="264">
        <v>0</v>
      </c>
      <c r="E1070" s="122">
        <v>0</v>
      </c>
      <c r="F1070" s="122">
        <v>1</v>
      </c>
      <c r="G1070" s="122">
        <v>7</v>
      </c>
      <c r="H1070" s="122">
        <v>9</v>
      </c>
      <c r="I1070" s="122">
        <v>0</v>
      </c>
      <c r="J1070" s="122">
        <v>4</v>
      </c>
      <c r="K1070" s="122">
        <v>1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5</v>
      </c>
      <c r="Y1070" s="31">
        <v>0.22727272727272727</v>
      </c>
      <c r="Z1070" s="100">
        <v>5</v>
      </c>
      <c r="AA1070" s="31">
        <v>0.22727272727272727</v>
      </c>
      <c r="AB1070" s="100">
        <v>0</v>
      </c>
      <c r="AC1070" s="31">
        <v>0</v>
      </c>
      <c r="AD1070" s="27">
        <v>27.545000000000005</v>
      </c>
      <c r="AE1070" s="27">
        <v>35.405000000000001</v>
      </c>
      <c r="AF1070" s="27">
        <v>40.452499999999993</v>
      </c>
      <c r="AG1070" s="57"/>
      <c r="AH1070" s="97">
        <v>13</v>
      </c>
      <c r="AI1070" s="264">
        <v>0</v>
      </c>
      <c r="AJ1070" s="122">
        <v>0</v>
      </c>
      <c r="AK1070" s="122">
        <v>0</v>
      </c>
      <c r="AL1070" s="122">
        <v>2</v>
      </c>
      <c r="AM1070" s="122">
        <v>7</v>
      </c>
      <c r="AN1070" s="122">
        <v>2</v>
      </c>
      <c r="AO1070" s="122">
        <v>1</v>
      </c>
      <c r="AP1070" s="122">
        <v>1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4</v>
      </c>
      <c r="BD1070" s="31">
        <v>0.30769230769230771</v>
      </c>
      <c r="BE1070" s="100">
        <v>2</v>
      </c>
      <c r="BF1070" s="31">
        <v>0.15384615384615385</v>
      </c>
      <c r="BG1070" s="100">
        <v>0</v>
      </c>
      <c r="BH1070" s="31">
        <v>0</v>
      </c>
      <c r="BI1070" s="27">
        <v>29.413076923076918</v>
      </c>
      <c r="BJ1070" s="27">
        <v>36.600999999999999</v>
      </c>
      <c r="BK1070" s="27" t="s">
        <v>102</v>
      </c>
      <c r="BL1070" s="57"/>
      <c r="BM1070" s="97">
        <v>35</v>
      </c>
      <c r="BN1070" s="253">
        <v>0</v>
      </c>
      <c r="BO1070" s="191">
        <v>0</v>
      </c>
      <c r="BP1070" s="191">
        <v>1</v>
      </c>
      <c r="BQ1070" s="191">
        <v>9</v>
      </c>
      <c r="BR1070" s="191">
        <v>16</v>
      </c>
      <c r="BS1070" s="191">
        <v>2</v>
      </c>
      <c r="BT1070" s="191">
        <v>5</v>
      </c>
      <c r="BU1070" s="191">
        <v>2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9</v>
      </c>
      <c r="CI1070" s="31">
        <v>0.25714285714285712</v>
      </c>
      <c r="CJ1070" s="100">
        <v>7</v>
      </c>
      <c r="CK1070" s="31">
        <v>0.2</v>
      </c>
      <c r="CL1070" s="100">
        <v>0</v>
      </c>
      <c r="CM1070" s="31">
        <v>0</v>
      </c>
      <c r="CN1070" s="27">
        <v>28.238857142857146</v>
      </c>
      <c r="CO1070" s="27">
        <v>35.44</v>
      </c>
      <c r="CP1070" s="27">
        <v>40.4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9</v>
      </c>
      <c r="D1071" s="264">
        <v>0</v>
      </c>
      <c r="E1071" s="122">
        <v>0</v>
      </c>
      <c r="F1071" s="122">
        <v>1</v>
      </c>
      <c r="G1071" s="122">
        <v>3</v>
      </c>
      <c r="H1071" s="122">
        <v>3</v>
      </c>
      <c r="I1071" s="122">
        <v>1</v>
      </c>
      <c r="J1071" s="122">
        <v>1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2</v>
      </c>
      <c r="Y1071" s="31">
        <v>0.22222222222222221</v>
      </c>
      <c r="Z1071" s="100">
        <v>1</v>
      </c>
      <c r="AA1071" s="31">
        <v>0.1111111111111111</v>
      </c>
      <c r="AB1071" s="100">
        <v>0</v>
      </c>
      <c r="AC1071" s="31">
        <v>0</v>
      </c>
      <c r="AD1071" s="27">
        <v>26.964444444444446</v>
      </c>
      <c r="AE1071" s="27">
        <v>34.064999999999998</v>
      </c>
      <c r="AF1071" s="27" t="s">
        <v>102</v>
      </c>
      <c r="AG1071" s="57"/>
      <c r="AH1071" s="97">
        <v>8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4</v>
      </c>
      <c r="AN1071" s="122">
        <v>2</v>
      </c>
      <c r="AO1071" s="122">
        <v>2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4</v>
      </c>
      <c r="BD1071" s="31">
        <v>0.5</v>
      </c>
      <c r="BE1071" s="100">
        <v>2</v>
      </c>
      <c r="BF1071" s="31">
        <v>0.25</v>
      </c>
      <c r="BG1071" s="100">
        <v>0</v>
      </c>
      <c r="BH1071" s="31">
        <v>0</v>
      </c>
      <c r="BI1071" s="27">
        <v>31.628749999999997</v>
      </c>
      <c r="BJ1071" s="27">
        <v>36.098999999999997</v>
      </c>
      <c r="BK1071" s="27" t="s">
        <v>102</v>
      </c>
      <c r="BL1071" s="57"/>
      <c r="BM1071" s="97">
        <v>17</v>
      </c>
      <c r="BN1071" s="253">
        <v>0</v>
      </c>
      <c r="BO1071" s="191">
        <v>0</v>
      </c>
      <c r="BP1071" s="191">
        <v>1</v>
      </c>
      <c r="BQ1071" s="191">
        <v>3</v>
      </c>
      <c r="BR1071" s="191">
        <v>7</v>
      </c>
      <c r="BS1071" s="191">
        <v>3</v>
      </c>
      <c r="BT1071" s="191">
        <v>3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6</v>
      </c>
      <c r="CI1071" s="31">
        <v>0.35294117647058826</v>
      </c>
      <c r="CJ1071" s="100">
        <v>3</v>
      </c>
      <c r="CK1071" s="31">
        <v>0.17647058823529413</v>
      </c>
      <c r="CL1071" s="100">
        <v>0</v>
      </c>
      <c r="CM1071" s="31">
        <v>0</v>
      </c>
      <c r="CN1071" s="27">
        <v>29.159411764705883</v>
      </c>
      <c r="CO1071" s="27">
        <v>35.587999999999994</v>
      </c>
      <c r="CP1071" s="27" t="s">
        <v>102</v>
      </c>
      <c r="CQ1071" s="60"/>
    </row>
    <row r="1072" spans="1:95" x14ac:dyDescent="0.25">
      <c r="A1072" s="241">
        <v>1</v>
      </c>
      <c r="B1072" s="312">
        <v>0.125</v>
      </c>
      <c r="C1072" s="97">
        <v>14</v>
      </c>
      <c r="D1072" s="264">
        <v>0</v>
      </c>
      <c r="E1072" s="122">
        <v>0</v>
      </c>
      <c r="F1072" s="122">
        <v>0</v>
      </c>
      <c r="G1072" s="122">
        <v>3</v>
      </c>
      <c r="H1072" s="122">
        <v>3</v>
      </c>
      <c r="I1072" s="122">
        <v>5</v>
      </c>
      <c r="J1072" s="122">
        <v>2</v>
      </c>
      <c r="K1072" s="122">
        <v>0</v>
      </c>
      <c r="L1072" s="122">
        <v>1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8</v>
      </c>
      <c r="Y1072" s="31">
        <v>0.5714285714285714</v>
      </c>
      <c r="Z1072" s="100">
        <v>3</v>
      </c>
      <c r="AA1072" s="31">
        <v>0.21428571428571427</v>
      </c>
      <c r="AB1072" s="100">
        <v>1</v>
      </c>
      <c r="AC1072" s="31">
        <v>7.1428571428571425E-2</v>
      </c>
      <c r="AD1072" s="27">
        <v>30.818571428571435</v>
      </c>
      <c r="AE1072" s="27">
        <v>37.125</v>
      </c>
      <c r="AF1072" s="27" t="s">
        <v>102</v>
      </c>
      <c r="AG1072" s="57"/>
      <c r="AH1072" s="97">
        <v>10</v>
      </c>
      <c r="AI1072" s="264">
        <v>0</v>
      </c>
      <c r="AJ1072" s="122">
        <v>0</v>
      </c>
      <c r="AK1072" s="122">
        <v>0</v>
      </c>
      <c r="AL1072" s="122">
        <v>1</v>
      </c>
      <c r="AM1072" s="122">
        <v>5</v>
      </c>
      <c r="AN1072" s="122">
        <v>4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4</v>
      </c>
      <c r="BD1072" s="31">
        <v>0.4</v>
      </c>
      <c r="BE1072" s="100">
        <v>0</v>
      </c>
      <c r="BF1072" s="31">
        <v>0</v>
      </c>
      <c r="BG1072" s="100">
        <v>0</v>
      </c>
      <c r="BH1072" s="31">
        <v>0</v>
      </c>
      <c r="BI1072" s="27">
        <v>28.464000000000006</v>
      </c>
      <c r="BJ1072" s="27">
        <v>32.558</v>
      </c>
      <c r="BK1072" s="27" t="s">
        <v>102</v>
      </c>
      <c r="BL1072" s="57"/>
      <c r="BM1072" s="97">
        <v>24</v>
      </c>
      <c r="BN1072" s="253">
        <v>0</v>
      </c>
      <c r="BO1072" s="191">
        <v>0</v>
      </c>
      <c r="BP1072" s="191">
        <v>0</v>
      </c>
      <c r="BQ1072" s="191">
        <v>4</v>
      </c>
      <c r="BR1072" s="191">
        <v>8</v>
      </c>
      <c r="BS1072" s="191">
        <v>9</v>
      </c>
      <c r="BT1072" s="191">
        <v>2</v>
      </c>
      <c r="BU1072" s="191">
        <v>0</v>
      </c>
      <c r="BV1072" s="191">
        <v>1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12</v>
      </c>
      <c r="CI1072" s="31">
        <v>0.5</v>
      </c>
      <c r="CJ1072" s="100">
        <v>3</v>
      </c>
      <c r="CK1072" s="31">
        <v>0.125</v>
      </c>
      <c r="CL1072" s="100">
        <v>1</v>
      </c>
      <c r="CM1072" s="31">
        <v>4.1666666666666664E-2</v>
      </c>
      <c r="CN1072" s="27">
        <v>29.837499999999991</v>
      </c>
      <c r="CO1072" s="27">
        <v>34.65</v>
      </c>
      <c r="CP1072" s="27">
        <v>43.347499999999997</v>
      </c>
      <c r="CQ1072" s="60"/>
    </row>
    <row r="1073" spans="1:95" x14ac:dyDescent="0.25">
      <c r="A1073" s="241">
        <v>1</v>
      </c>
      <c r="B1073" s="312">
        <v>0.16666700000000001</v>
      </c>
      <c r="C1073" s="97">
        <v>39</v>
      </c>
      <c r="D1073" s="264">
        <v>0</v>
      </c>
      <c r="E1073" s="122">
        <v>1</v>
      </c>
      <c r="F1073" s="122">
        <v>0</v>
      </c>
      <c r="G1073" s="122">
        <v>12</v>
      </c>
      <c r="H1073" s="122">
        <v>16</v>
      </c>
      <c r="I1073" s="122">
        <v>8</v>
      </c>
      <c r="J1073" s="122">
        <v>2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10</v>
      </c>
      <c r="Y1073" s="31">
        <v>0.25641025641025639</v>
      </c>
      <c r="Z1073" s="100">
        <v>2</v>
      </c>
      <c r="AA1073" s="31">
        <v>5.128205128205128E-2</v>
      </c>
      <c r="AB1073" s="100">
        <v>0</v>
      </c>
      <c r="AC1073" s="31">
        <v>0</v>
      </c>
      <c r="AD1073" s="27">
        <v>26.648205128205134</v>
      </c>
      <c r="AE1073" s="27">
        <v>31.46</v>
      </c>
      <c r="AF1073" s="27">
        <v>35.97</v>
      </c>
      <c r="AG1073" s="57"/>
      <c r="AH1073" s="97">
        <v>34</v>
      </c>
      <c r="AI1073" s="264">
        <v>0</v>
      </c>
      <c r="AJ1073" s="122">
        <v>0</v>
      </c>
      <c r="AK1073" s="122">
        <v>0</v>
      </c>
      <c r="AL1073" s="122">
        <v>13</v>
      </c>
      <c r="AM1073" s="122">
        <v>17</v>
      </c>
      <c r="AN1073" s="122">
        <v>4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4</v>
      </c>
      <c r="BD1073" s="31">
        <v>0.11764705882352941</v>
      </c>
      <c r="BE1073" s="100">
        <v>0</v>
      </c>
      <c r="BF1073" s="31">
        <v>0</v>
      </c>
      <c r="BG1073" s="100">
        <v>0</v>
      </c>
      <c r="BH1073" s="31">
        <v>0</v>
      </c>
      <c r="BI1073" s="27">
        <v>26.201764705882351</v>
      </c>
      <c r="BJ1073" s="27">
        <v>28.3675</v>
      </c>
      <c r="BK1073" s="27">
        <v>32.664999999999999</v>
      </c>
      <c r="BL1073" s="57"/>
      <c r="BM1073" s="97">
        <v>73</v>
      </c>
      <c r="BN1073" s="253">
        <v>0</v>
      </c>
      <c r="BO1073" s="191">
        <v>1</v>
      </c>
      <c r="BP1073" s="191">
        <v>0</v>
      </c>
      <c r="BQ1073" s="191">
        <v>25</v>
      </c>
      <c r="BR1073" s="191">
        <v>33</v>
      </c>
      <c r="BS1073" s="191">
        <v>12</v>
      </c>
      <c r="BT1073" s="191">
        <v>2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14</v>
      </c>
      <c r="CI1073" s="31">
        <v>0.19178082191780821</v>
      </c>
      <c r="CJ1073" s="100">
        <v>2</v>
      </c>
      <c r="CK1073" s="31">
        <v>2.7397260273972601E-2</v>
      </c>
      <c r="CL1073" s="100">
        <v>0</v>
      </c>
      <c r="CM1073" s="31">
        <v>0</v>
      </c>
      <c r="CN1073" s="27">
        <v>26.440273972602739</v>
      </c>
      <c r="CO1073" s="27">
        <v>30.74</v>
      </c>
      <c r="CP1073" s="27">
        <v>33.97</v>
      </c>
      <c r="CQ1073" s="60"/>
    </row>
    <row r="1074" spans="1:95" x14ac:dyDescent="0.25">
      <c r="A1074" s="241">
        <v>1</v>
      </c>
      <c r="B1074" s="312">
        <v>0.20833299999999999</v>
      </c>
      <c r="C1074" s="97">
        <v>61</v>
      </c>
      <c r="D1074" s="264">
        <v>0</v>
      </c>
      <c r="E1074" s="122">
        <v>0</v>
      </c>
      <c r="F1074" s="122">
        <v>1</v>
      </c>
      <c r="G1074" s="122">
        <v>11</v>
      </c>
      <c r="H1074" s="122">
        <v>45</v>
      </c>
      <c r="I1074" s="122">
        <v>3</v>
      </c>
      <c r="J1074" s="122">
        <v>1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4</v>
      </c>
      <c r="Y1074" s="31">
        <v>6.5573770491803282E-2</v>
      </c>
      <c r="Z1074" s="100">
        <v>1</v>
      </c>
      <c r="AA1074" s="31">
        <v>1.6393442622950821E-2</v>
      </c>
      <c r="AB1074" s="100">
        <v>0</v>
      </c>
      <c r="AC1074" s="31">
        <v>0</v>
      </c>
      <c r="AD1074" s="27">
        <v>26.653114754098368</v>
      </c>
      <c r="AE1074" s="27">
        <v>29.471</v>
      </c>
      <c r="AF1074" s="27">
        <v>31.414999999999999</v>
      </c>
      <c r="AG1074" s="57"/>
      <c r="AH1074" s="97">
        <v>68</v>
      </c>
      <c r="AI1074" s="264">
        <v>0</v>
      </c>
      <c r="AJ1074" s="122">
        <v>0</v>
      </c>
      <c r="AK1074" s="122">
        <v>5</v>
      </c>
      <c r="AL1074" s="122">
        <v>18</v>
      </c>
      <c r="AM1074" s="122">
        <v>29</v>
      </c>
      <c r="AN1074" s="122">
        <v>13</v>
      </c>
      <c r="AO1074" s="122">
        <v>3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16</v>
      </c>
      <c r="BD1074" s="31">
        <v>0.23529411764705882</v>
      </c>
      <c r="BE1074" s="100">
        <v>3</v>
      </c>
      <c r="BF1074" s="31">
        <v>4.4117647058823532E-2</v>
      </c>
      <c r="BG1074" s="100">
        <v>0</v>
      </c>
      <c r="BH1074" s="31">
        <v>0</v>
      </c>
      <c r="BI1074" s="27">
        <v>26.751323529411739</v>
      </c>
      <c r="BJ1074" s="27">
        <v>31.752499999999998</v>
      </c>
      <c r="BK1074" s="27">
        <v>35.233499999999992</v>
      </c>
      <c r="BL1074" s="57"/>
      <c r="BM1074" s="97">
        <v>129</v>
      </c>
      <c r="BN1074" s="253">
        <v>0</v>
      </c>
      <c r="BO1074" s="191">
        <v>0</v>
      </c>
      <c r="BP1074" s="191">
        <v>6</v>
      </c>
      <c r="BQ1074" s="191">
        <v>29</v>
      </c>
      <c r="BR1074" s="191">
        <v>74</v>
      </c>
      <c r="BS1074" s="191">
        <v>16</v>
      </c>
      <c r="BT1074" s="191">
        <v>4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20</v>
      </c>
      <c r="CI1074" s="31">
        <v>0.15503875968992248</v>
      </c>
      <c r="CJ1074" s="100">
        <v>4</v>
      </c>
      <c r="CK1074" s="31">
        <v>3.1007751937984496E-2</v>
      </c>
      <c r="CL1074" s="100">
        <v>0</v>
      </c>
      <c r="CM1074" s="31">
        <v>0</v>
      </c>
      <c r="CN1074" s="27">
        <v>26.704883720930223</v>
      </c>
      <c r="CO1074" s="27">
        <v>30.875</v>
      </c>
      <c r="CP1074" s="27">
        <v>33.894999999999996</v>
      </c>
      <c r="CQ1074" s="60"/>
    </row>
    <row r="1075" spans="1:95" x14ac:dyDescent="0.25">
      <c r="A1075" s="241">
        <v>1</v>
      </c>
      <c r="B1075" s="312">
        <v>0.25</v>
      </c>
      <c r="C1075" s="97">
        <v>172</v>
      </c>
      <c r="D1075" s="264">
        <v>0</v>
      </c>
      <c r="E1075" s="122">
        <v>2</v>
      </c>
      <c r="F1075" s="122">
        <v>2</v>
      </c>
      <c r="G1075" s="122">
        <v>38</v>
      </c>
      <c r="H1075" s="122">
        <v>94</v>
      </c>
      <c r="I1075" s="122">
        <v>28</v>
      </c>
      <c r="J1075" s="122">
        <v>7</v>
      </c>
      <c r="K1075" s="122">
        <v>1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36</v>
      </c>
      <c r="Y1075" s="31">
        <v>0.20930232558139536</v>
      </c>
      <c r="Z1075" s="100">
        <v>7</v>
      </c>
      <c r="AA1075" s="31">
        <v>4.0697674418604654E-2</v>
      </c>
      <c r="AB1075" s="100">
        <v>0</v>
      </c>
      <c r="AC1075" s="31">
        <v>0</v>
      </c>
      <c r="AD1075" s="27">
        <v>27.630290697674411</v>
      </c>
      <c r="AE1075" s="27">
        <v>31.850999999999996</v>
      </c>
      <c r="AF1075" s="27">
        <v>34.941499999999998</v>
      </c>
      <c r="AG1075" s="57"/>
      <c r="AH1075" s="97">
        <v>125</v>
      </c>
      <c r="AI1075" s="264">
        <v>0</v>
      </c>
      <c r="AJ1075" s="122">
        <v>3</v>
      </c>
      <c r="AK1075" s="122">
        <v>6</v>
      </c>
      <c r="AL1075" s="122">
        <v>36</v>
      </c>
      <c r="AM1075" s="122">
        <v>63</v>
      </c>
      <c r="AN1075" s="122">
        <v>14</v>
      </c>
      <c r="AO1075" s="122">
        <v>2</v>
      </c>
      <c r="AP1075" s="122">
        <v>1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17</v>
      </c>
      <c r="BD1075" s="31">
        <v>0.13600000000000001</v>
      </c>
      <c r="BE1075" s="100">
        <v>3</v>
      </c>
      <c r="BF1075" s="31">
        <v>2.4E-2</v>
      </c>
      <c r="BG1075" s="100">
        <v>0</v>
      </c>
      <c r="BH1075" s="31">
        <v>0</v>
      </c>
      <c r="BI1075" s="27">
        <v>25.755600000000008</v>
      </c>
      <c r="BJ1075" s="27">
        <v>29.6</v>
      </c>
      <c r="BK1075" s="27">
        <v>32.227999999999994</v>
      </c>
      <c r="BL1075" s="57"/>
      <c r="BM1075" s="97">
        <v>297</v>
      </c>
      <c r="BN1075" s="253">
        <v>0</v>
      </c>
      <c r="BO1075" s="191">
        <v>5</v>
      </c>
      <c r="BP1075" s="191">
        <v>8</v>
      </c>
      <c r="BQ1075" s="191">
        <v>74</v>
      </c>
      <c r="BR1075" s="191">
        <v>157</v>
      </c>
      <c r="BS1075" s="191">
        <v>42</v>
      </c>
      <c r="BT1075" s="191">
        <v>9</v>
      </c>
      <c r="BU1075" s="191">
        <v>2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53</v>
      </c>
      <c r="CI1075" s="31">
        <v>0.17845117845117844</v>
      </c>
      <c r="CJ1075" s="100">
        <v>10</v>
      </c>
      <c r="CK1075" s="31">
        <v>3.3670033670033669E-2</v>
      </c>
      <c r="CL1075" s="100">
        <v>0</v>
      </c>
      <c r="CM1075" s="31">
        <v>0</v>
      </c>
      <c r="CN1075" s="27">
        <v>26.841279461279459</v>
      </c>
      <c r="CO1075" s="27">
        <v>30.66</v>
      </c>
      <c r="CP1075" s="27">
        <v>34.540999999999997</v>
      </c>
      <c r="CQ1075" s="60"/>
    </row>
    <row r="1076" spans="1:95" x14ac:dyDescent="0.25">
      <c r="A1076" s="241">
        <v>1</v>
      </c>
      <c r="B1076" s="312">
        <v>0.29166700000000001</v>
      </c>
      <c r="C1076" s="97">
        <v>403</v>
      </c>
      <c r="D1076" s="264">
        <v>1</v>
      </c>
      <c r="E1076" s="122">
        <v>4</v>
      </c>
      <c r="F1076" s="122">
        <v>7</v>
      </c>
      <c r="G1076" s="122">
        <v>122</v>
      </c>
      <c r="H1076" s="122">
        <v>201</v>
      </c>
      <c r="I1076" s="122">
        <v>57</v>
      </c>
      <c r="J1076" s="122">
        <v>10</v>
      </c>
      <c r="K1076" s="122">
        <v>1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68</v>
      </c>
      <c r="Y1076" s="31">
        <v>0.16873449131513649</v>
      </c>
      <c r="Z1076" s="100">
        <v>11</v>
      </c>
      <c r="AA1076" s="31">
        <v>2.729528535980149E-2</v>
      </c>
      <c r="AB1076" s="100">
        <v>0</v>
      </c>
      <c r="AC1076" s="31">
        <v>0</v>
      </c>
      <c r="AD1076" s="27">
        <v>26.647717121588109</v>
      </c>
      <c r="AE1076" s="27">
        <v>30.263999999999999</v>
      </c>
      <c r="AF1076" s="27">
        <v>33.603999999999985</v>
      </c>
      <c r="AG1076" s="57"/>
      <c r="AH1076" s="97">
        <v>242</v>
      </c>
      <c r="AI1076" s="264">
        <v>3</v>
      </c>
      <c r="AJ1076" s="122">
        <v>1</v>
      </c>
      <c r="AK1076" s="122">
        <v>7</v>
      </c>
      <c r="AL1076" s="122">
        <v>92</v>
      </c>
      <c r="AM1076" s="122">
        <v>110</v>
      </c>
      <c r="AN1076" s="122">
        <v>24</v>
      </c>
      <c r="AO1076" s="122">
        <v>4</v>
      </c>
      <c r="AP1076" s="122">
        <v>1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29</v>
      </c>
      <c r="BD1076" s="31">
        <v>0.11983471074380166</v>
      </c>
      <c r="BE1076" s="100">
        <v>5</v>
      </c>
      <c r="BF1076" s="31">
        <v>2.0661157024793389E-2</v>
      </c>
      <c r="BG1076" s="100">
        <v>0</v>
      </c>
      <c r="BH1076" s="31">
        <v>0</v>
      </c>
      <c r="BI1076" s="27">
        <v>25.665537190082667</v>
      </c>
      <c r="BJ1076" s="27">
        <v>29.4285</v>
      </c>
      <c r="BK1076" s="27">
        <v>31.764999999999997</v>
      </c>
      <c r="BL1076" s="57"/>
      <c r="BM1076" s="97">
        <v>645</v>
      </c>
      <c r="BN1076" s="253">
        <v>4</v>
      </c>
      <c r="BO1076" s="191">
        <v>5</v>
      </c>
      <c r="BP1076" s="191">
        <v>14</v>
      </c>
      <c r="BQ1076" s="191">
        <v>214</v>
      </c>
      <c r="BR1076" s="191">
        <v>311</v>
      </c>
      <c r="BS1076" s="191">
        <v>81</v>
      </c>
      <c r="BT1076" s="191">
        <v>14</v>
      </c>
      <c r="BU1076" s="191">
        <v>2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97</v>
      </c>
      <c r="CI1076" s="31">
        <v>0.15038759689922482</v>
      </c>
      <c r="CJ1076" s="100">
        <v>16</v>
      </c>
      <c r="CK1076" s="31">
        <v>2.4806201550387597E-2</v>
      </c>
      <c r="CL1076" s="100">
        <v>0</v>
      </c>
      <c r="CM1076" s="31">
        <v>0</v>
      </c>
      <c r="CN1076" s="27">
        <v>26.279209302325597</v>
      </c>
      <c r="CO1076" s="27">
        <v>30.041999999999998</v>
      </c>
      <c r="CP1076" s="27">
        <v>32.66899999999999</v>
      </c>
      <c r="CQ1076" s="60"/>
    </row>
    <row r="1077" spans="1:95" x14ac:dyDescent="0.25">
      <c r="A1077" s="241">
        <v>1</v>
      </c>
      <c r="B1077" s="312">
        <v>0.33333299999999999</v>
      </c>
      <c r="C1077" s="97">
        <v>551</v>
      </c>
      <c r="D1077" s="264">
        <v>19</v>
      </c>
      <c r="E1077" s="122">
        <v>30</v>
      </c>
      <c r="F1077" s="122">
        <v>67</v>
      </c>
      <c r="G1077" s="122">
        <v>225</v>
      </c>
      <c r="H1077" s="122">
        <v>186</v>
      </c>
      <c r="I1077" s="122">
        <v>21</v>
      </c>
      <c r="J1077" s="122">
        <v>3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24</v>
      </c>
      <c r="Y1077" s="31">
        <v>4.3557168784029036E-2</v>
      </c>
      <c r="Z1077" s="100">
        <v>3</v>
      </c>
      <c r="AA1077" s="31">
        <v>5.4446460980036296E-3</v>
      </c>
      <c r="AB1077" s="100">
        <v>0</v>
      </c>
      <c r="AC1077" s="31">
        <v>0</v>
      </c>
      <c r="AD1077" s="27">
        <v>23.023266787658809</v>
      </c>
      <c r="AE1077" s="27">
        <v>27.837999999999997</v>
      </c>
      <c r="AF1077" s="27">
        <v>29.81</v>
      </c>
      <c r="AG1077" s="57"/>
      <c r="AH1077" s="97">
        <v>337</v>
      </c>
      <c r="AI1077" s="264">
        <v>1</v>
      </c>
      <c r="AJ1077" s="122">
        <v>9</v>
      </c>
      <c r="AK1077" s="122">
        <v>20</v>
      </c>
      <c r="AL1077" s="122">
        <v>142</v>
      </c>
      <c r="AM1077" s="122">
        <v>138</v>
      </c>
      <c r="AN1077" s="122">
        <v>23</v>
      </c>
      <c r="AO1077" s="122">
        <v>3</v>
      </c>
      <c r="AP1077" s="122">
        <v>1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27</v>
      </c>
      <c r="BD1077" s="31">
        <v>8.0118694362017809E-2</v>
      </c>
      <c r="BE1077" s="100">
        <v>4</v>
      </c>
      <c r="BF1077" s="31">
        <v>1.1869436201780416E-2</v>
      </c>
      <c r="BG1077" s="100">
        <v>0</v>
      </c>
      <c r="BH1077" s="31">
        <v>0</v>
      </c>
      <c r="BI1077" s="27">
        <v>24.747448071216617</v>
      </c>
      <c r="BJ1077" s="27">
        <v>28.852</v>
      </c>
      <c r="BK1077" s="27">
        <v>31.545999999999996</v>
      </c>
      <c r="BL1077" s="57"/>
      <c r="BM1077" s="97">
        <v>888</v>
      </c>
      <c r="BN1077" s="253">
        <v>20</v>
      </c>
      <c r="BO1077" s="191">
        <v>39</v>
      </c>
      <c r="BP1077" s="191">
        <v>87</v>
      </c>
      <c r="BQ1077" s="191">
        <v>367</v>
      </c>
      <c r="BR1077" s="191">
        <v>324</v>
      </c>
      <c r="BS1077" s="191">
        <v>44</v>
      </c>
      <c r="BT1077" s="191">
        <v>6</v>
      </c>
      <c r="BU1077" s="191">
        <v>1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51</v>
      </c>
      <c r="CI1077" s="31">
        <v>5.7432432432432436E-2</v>
      </c>
      <c r="CJ1077" s="100">
        <v>7</v>
      </c>
      <c r="CK1077" s="31">
        <v>7.8828828828828822E-3</v>
      </c>
      <c r="CL1077" s="100">
        <v>0</v>
      </c>
      <c r="CM1077" s="31">
        <v>0</v>
      </c>
      <c r="CN1077" s="27">
        <v>23.677601351351377</v>
      </c>
      <c r="CO1077" s="27">
        <v>28.19</v>
      </c>
      <c r="CP1077" s="27">
        <v>30.362999999999996</v>
      </c>
      <c r="CQ1077" s="60"/>
    </row>
    <row r="1078" spans="1:95" x14ac:dyDescent="0.25">
      <c r="A1078" s="241">
        <v>1</v>
      </c>
      <c r="B1078" s="312">
        <v>0.375</v>
      </c>
      <c r="C1078" s="97">
        <v>398</v>
      </c>
      <c r="D1078" s="264">
        <v>2</v>
      </c>
      <c r="E1078" s="122">
        <v>4</v>
      </c>
      <c r="F1078" s="122">
        <v>19</v>
      </c>
      <c r="G1078" s="122">
        <v>162</v>
      </c>
      <c r="H1078" s="122">
        <v>175</v>
      </c>
      <c r="I1078" s="122">
        <v>32</v>
      </c>
      <c r="J1078" s="122">
        <v>4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36</v>
      </c>
      <c r="Y1078" s="31">
        <v>9.0452261306532666E-2</v>
      </c>
      <c r="Z1078" s="100">
        <v>4</v>
      </c>
      <c r="AA1078" s="31">
        <v>1.0050251256281407E-2</v>
      </c>
      <c r="AB1078" s="100">
        <v>0</v>
      </c>
      <c r="AC1078" s="31">
        <v>0</v>
      </c>
      <c r="AD1078" s="27">
        <v>25.245427135678401</v>
      </c>
      <c r="AE1078" s="27">
        <v>29.155999999999999</v>
      </c>
      <c r="AF1078" s="27">
        <v>31.080499999999979</v>
      </c>
      <c r="AG1078" s="57"/>
      <c r="AH1078" s="97">
        <v>304</v>
      </c>
      <c r="AI1078" s="264">
        <v>3</v>
      </c>
      <c r="AJ1078" s="122">
        <v>7</v>
      </c>
      <c r="AK1078" s="122">
        <v>40</v>
      </c>
      <c r="AL1078" s="122">
        <v>130</v>
      </c>
      <c r="AM1078" s="122">
        <v>102</v>
      </c>
      <c r="AN1078" s="122">
        <v>21</v>
      </c>
      <c r="AO1078" s="122">
        <v>1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22</v>
      </c>
      <c r="BD1078" s="31">
        <v>7.2368421052631582E-2</v>
      </c>
      <c r="BE1078" s="100">
        <v>1</v>
      </c>
      <c r="BF1078" s="31">
        <v>3.2894736842105261E-3</v>
      </c>
      <c r="BG1078" s="100">
        <v>0</v>
      </c>
      <c r="BH1078" s="31">
        <v>0</v>
      </c>
      <c r="BI1078" s="27">
        <v>23.865263157894734</v>
      </c>
      <c r="BJ1078" s="27">
        <v>28.06</v>
      </c>
      <c r="BK1078" s="27">
        <v>31.177500000000002</v>
      </c>
      <c r="BL1078" s="57"/>
      <c r="BM1078" s="97">
        <v>702</v>
      </c>
      <c r="BN1078" s="253">
        <v>5</v>
      </c>
      <c r="BO1078" s="191">
        <v>11</v>
      </c>
      <c r="BP1078" s="191">
        <v>59</v>
      </c>
      <c r="BQ1078" s="191">
        <v>292</v>
      </c>
      <c r="BR1078" s="191">
        <v>277</v>
      </c>
      <c r="BS1078" s="191">
        <v>53</v>
      </c>
      <c r="BT1078" s="191">
        <v>5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58</v>
      </c>
      <c r="CI1078" s="31">
        <v>8.2621082621082614E-2</v>
      </c>
      <c r="CJ1078" s="100">
        <v>5</v>
      </c>
      <c r="CK1078" s="31">
        <v>7.1225071225071226E-3</v>
      </c>
      <c r="CL1078" s="100">
        <v>0</v>
      </c>
      <c r="CM1078" s="31">
        <v>0</v>
      </c>
      <c r="CN1078" s="27">
        <v>24.647749287749335</v>
      </c>
      <c r="CO1078" s="27">
        <v>28.555499999999999</v>
      </c>
      <c r="CP1078" s="27">
        <v>31.055499999999999</v>
      </c>
      <c r="CQ1078" s="60"/>
    </row>
    <row r="1079" spans="1:95" x14ac:dyDescent="0.25">
      <c r="A1079" s="241">
        <v>1</v>
      </c>
      <c r="B1079" s="312">
        <v>0.41666700000000001</v>
      </c>
      <c r="C1079" s="97">
        <v>348</v>
      </c>
      <c r="D1079" s="264">
        <v>1</v>
      </c>
      <c r="E1079" s="122">
        <v>3</v>
      </c>
      <c r="F1079" s="122">
        <v>11</v>
      </c>
      <c r="G1079" s="122">
        <v>118</v>
      </c>
      <c r="H1079" s="122">
        <v>184</v>
      </c>
      <c r="I1079" s="122">
        <v>25</v>
      </c>
      <c r="J1079" s="122">
        <v>6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30</v>
      </c>
      <c r="Y1079" s="31">
        <v>8.6206896551724144E-2</v>
      </c>
      <c r="Z1079" s="100">
        <v>6</v>
      </c>
      <c r="AA1079" s="31">
        <v>1.7241379310344827E-2</v>
      </c>
      <c r="AB1079" s="100">
        <v>0</v>
      </c>
      <c r="AC1079" s="31">
        <v>0</v>
      </c>
      <c r="AD1079" s="27">
        <v>25.77454022988508</v>
      </c>
      <c r="AE1079" s="27">
        <v>28.938499999999998</v>
      </c>
      <c r="AF1079" s="27">
        <v>31.830000000000002</v>
      </c>
      <c r="AG1079" s="57"/>
      <c r="AH1079" s="97">
        <v>253</v>
      </c>
      <c r="AI1079" s="264">
        <v>0</v>
      </c>
      <c r="AJ1079" s="122">
        <v>9</v>
      </c>
      <c r="AK1079" s="122">
        <v>17</v>
      </c>
      <c r="AL1079" s="122">
        <v>102</v>
      </c>
      <c r="AM1079" s="122">
        <v>103</v>
      </c>
      <c r="AN1079" s="122">
        <v>21</v>
      </c>
      <c r="AO1079" s="122">
        <v>0</v>
      </c>
      <c r="AP1079" s="122">
        <v>1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21</v>
      </c>
      <c r="BD1079" s="31">
        <v>8.3003952569169967E-2</v>
      </c>
      <c r="BE1079" s="100">
        <v>1</v>
      </c>
      <c r="BF1079" s="31">
        <v>3.952569169960474E-3</v>
      </c>
      <c r="BG1079" s="100">
        <v>0</v>
      </c>
      <c r="BH1079" s="31">
        <v>0</v>
      </c>
      <c r="BI1079" s="27">
        <v>24.728221343873521</v>
      </c>
      <c r="BJ1079" s="27">
        <v>28.438000000000002</v>
      </c>
      <c r="BK1079" s="27">
        <v>31.059999999999995</v>
      </c>
      <c r="BL1079" s="57"/>
      <c r="BM1079" s="97">
        <v>601</v>
      </c>
      <c r="BN1079" s="253">
        <v>1</v>
      </c>
      <c r="BO1079" s="191">
        <v>12</v>
      </c>
      <c r="BP1079" s="191">
        <v>28</v>
      </c>
      <c r="BQ1079" s="191">
        <v>220</v>
      </c>
      <c r="BR1079" s="191">
        <v>287</v>
      </c>
      <c r="BS1079" s="191">
        <v>46</v>
      </c>
      <c r="BT1079" s="191">
        <v>6</v>
      </c>
      <c r="BU1079" s="191">
        <v>1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51</v>
      </c>
      <c r="CI1079" s="31">
        <v>8.4858569051580693E-2</v>
      </c>
      <c r="CJ1079" s="100">
        <v>7</v>
      </c>
      <c r="CK1079" s="31">
        <v>1.1647254575707155E-2</v>
      </c>
      <c r="CL1079" s="100">
        <v>0</v>
      </c>
      <c r="CM1079" s="31">
        <v>0</v>
      </c>
      <c r="CN1079" s="27">
        <v>25.33407653910151</v>
      </c>
      <c r="CO1079" s="27">
        <v>28.6</v>
      </c>
      <c r="CP1079" s="27">
        <v>31.34</v>
      </c>
      <c r="CQ1079" s="60"/>
    </row>
    <row r="1080" spans="1:95" x14ac:dyDescent="0.25">
      <c r="A1080" s="241">
        <v>1</v>
      </c>
      <c r="B1080" s="312">
        <v>0.45833299999999999</v>
      </c>
      <c r="C1080" s="97">
        <v>334</v>
      </c>
      <c r="D1080" s="264">
        <v>1</v>
      </c>
      <c r="E1080" s="122">
        <v>1</v>
      </c>
      <c r="F1080" s="122">
        <v>19</v>
      </c>
      <c r="G1080" s="122">
        <v>115</v>
      </c>
      <c r="H1080" s="122">
        <v>171</v>
      </c>
      <c r="I1080" s="122">
        <v>24</v>
      </c>
      <c r="J1080" s="122">
        <v>3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27</v>
      </c>
      <c r="Y1080" s="31">
        <v>8.0838323353293412E-2</v>
      </c>
      <c r="Z1080" s="100">
        <v>3</v>
      </c>
      <c r="AA1080" s="31">
        <v>8.9820359281437123E-3</v>
      </c>
      <c r="AB1080" s="100">
        <v>0</v>
      </c>
      <c r="AC1080" s="31">
        <v>0</v>
      </c>
      <c r="AD1080" s="27">
        <v>25.543592814371252</v>
      </c>
      <c r="AE1080" s="27">
        <v>29.16</v>
      </c>
      <c r="AF1080" s="27">
        <v>30.78</v>
      </c>
      <c r="AG1080" s="57"/>
      <c r="AH1080" s="97">
        <v>286</v>
      </c>
      <c r="AI1080" s="264">
        <v>5</v>
      </c>
      <c r="AJ1080" s="122">
        <v>14</v>
      </c>
      <c r="AK1080" s="122">
        <v>29</v>
      </c>
      <c r="AL1080" s="122">
        <v>115</v>
      </c>
      <c r="AM1080" s="122">
        <v>109</v>
      </c>
      <c r="AN1080" s="122">
        <v>14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14</v>
      </c>
      <c r="BD1080" s="31">
        <v>4.8951048951048952E-2</v>
      </c>
      <c r="BE1080" s="100">
        <v>0</v>
      </c>
      <c r="BF1080" s="31">
        <v>0</v>
      </c>
      <c r="BG1080" s="100">
        <v>0</v>
      </c>
      <c r="BH1080" s="31">
        <v>0</v>
      </c>
      <c r="BI1080" s="27">
        <v>23.632062937062944</v>
      </c>
      <c r="BJ1080" s="27">
        <v>27.468999999999998</v>
      </c>
      <c r="BK1080" s="27">
        <v>30.083999999999989</v>
      </c>
      <c r="BL1080" s="57"/>
      <c r="BM1080" s="97">
        <v>620</v>
      </c>
      <c r="BN1080" s="253">
        <v>6</v>
      </c>
      <c r="BO1080" s="191">
        <v>15</v>
      </c>
      <c r="BP1080" s="191">
        <v>48</v>
      </c>
      <c r="BQ1080" s="191">
        <v>230</v>
      </c>
      <c r="BR1080" s="191">
        <v>280</v>
      </c>
      <c r="BS1080" s="191">
        <v>38</v>
      </c>
      <c r="BT1080" s="191">
        <v>3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41</v>
      </c>
      <c r="CI1080" s="31">
        <v>6.6129032258064518E-2</v>
      </c>
      <c r="CJ1080" s="100">
        <v>3</v>
      </c>
      <c r="CK1080" s="31">
        <v>4.8387096774193551E-3</v>
      </c>
      <c r="CL1080" s="100">
        <v>0</v>
      </c>
      <c r="CM1080" s="31">
        <v>0</v>
      </c>
      <c r="CN1080" s="27">
        <v>24.661822580645161</v>
      </c>
      <c r="CO1080" s="27">
        <v>28.592500000000001</v>
      </c>
      <c r="CP1080" s="27">
        <v>30.65349999999999</v>
      </c>
      <c r="CQ1080" s="60"/>
    </row>
    <row r="1081" spans="1:95" x14ac:dyDescent="0.25">
      <c r="A1081" s="241">
        <v>1</v>
      </c>
      <c r="B1081" s="312">
        <v>0.5</v>
      </c>
      <c r="C1081" s="97">
        <v>347</v>
      </c>
      <c r="D1081" s="264">
        <v>3</v>
      </c>
      <c r="E1081" s="122">
        <v>5</v>
      </c>
      <c r="F1081" s="122">
        <v>30</v>
      </c>
      <c r="G1081" s="122">
        <v>105</v>
      </c>
      <c r="H1081" s="122">
        <v>164</v>
      </c>
      <c r="I1081" s="122">
        <v>36</v>
      </c>
      <c r="J1081" s="122">
        <v>3</v>
      </c>
      <c r="K1081" s="122">
        <v>1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40</v>
      </c>
      <c r="Y1081" s="31">
        <v>0.11527377521613832</v>
      </c>
      <c r="Z1081" s="100">
        <v>4</v>
      </c>
      <c r="AA1081" s="31">
        <v>1.1527377521613832E-2</v>
      </c>
      <c r="AB1081" s="100">
        <v>0</v>
      </c>
      <c r="AC1081" s="31">
        <v>0</v>
      </c>
      <c r="AD1081" s="27">
        <v>25.342881844380418</v>
      </c>
      <c r="AE1081" s="27">
        <v>29.48</v>
      </c>
      <c r="AF1081" s="27">
        <v>31.408000000000001</v>
      </c>
      <c r="AG1081" s="57"/>
      <c r="AH1081" s="97">
        <v>285</v>
      </c>
      <c r="AI1081" s="264">
        <v>9</v>
      </c>
      <c r="AJ1081" s="122">
        <v>27</v>
      </c>
      <c r="AK1081" s="122">
        <v>44</v>
      </c>
      <c r="AL1081" s="122">
        <v>81</v>
      </c>
      <c r="AM1081" s="122">
        <v>101</v>
      </c>
      <c r="AN1081" s="122">
        <v>20</v>
      </c>
      <c r="AO1081" s="122">
        <v>2</v>
      </c>
      <c r="AP1081" s="122">
        <v>1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23</v>
      </c>
      <c r="BD1081" s="31">
        <v>8.0701754385964913E-2</v>
      </c>
      <c r="BE1081" s="100">
        <v>3</v>
      </c>
      <c r="BF1081" s="31">
        <v>1.0526315789473684E-2</v>
      </c>
      <c r="BG1081" s="100">
        <v>0</v>
      </c>
      <c r="BH1081" s="31">
        <v>0</v>
      </c>
      <c r="BI1081" s="27">
        <v>23.009333333333316</v>
      </c>
      <c r="BJ1081" s="27">
        <v>28.202999999999999</v>
      </c>
      <c r="BK1081" s="27">
        <v>31.626999999999999</v>
      </c>
      <c r="BL1081" s="57"/>
      <c r="BM1081" s="97">
        <v>632</v>
      </c>
      <c r="BN1081" s="253">
        <v>12</v>
      </c>
      <c r="BO1081" s="191">
        <v>32</v>
      </c>
      <c r="BP1081" s="191">
        <v>74</v>
      </c>
      <c r="BQ1081" s="191">
        <v>186</v>
      </c>
      <c r="BR1081" s="191">
        <v>265</v>
      </c>
      <c r="BS1081" s="191">
        <v>56</v>
      </c>
      <c r="BT1081" s="191">
        <v>5</v>
      </c>
      <c r="BU1081" s="191">
        <v>2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63</v>
      </c>
      <c r="CI1081" s="31">
        <v>9.9683544303797472E-2</v>
      </c>
      <c r="CJ1081" s="100">
        <v>7</v>
      </c>
      <c r="CK1081" s="31">
        <v>1.1075949367088608E-2</v>
      </c>
      <c r="CL1081" s="100">
        <v>0</v>
      </c>
      <c r="CM1081" s="31">
        <v>0</v>
      </c>
      <c r="CN1081" s="27">
        <v>24.290569620253176</v>
      </c>
      <c r="CO1081" s="27">
        <v>29.240499999999997</v>
      </c>
      <c r="CP1081" s="27">
        <v>31.490000000000006</v>
      </c>
      <c r="CQ1081" s="60"/>
    </row>
    <row r="1082" spans="1:95" x14ac:dyDescent="0.25">
      <c r="A1082" s="241">
        <v>1</v>
      </c>
      <c r="B1082" s="312">
        <v>0.54166700000000001</v>
      </c>
      <c r="C1082" s="97">
        <v>303</v>
      </c>
      <c r="D1082" s="264">
        <v>2</v>
      </c>
      <c r="E1082" s="122">
        <v>7</v>
      </c>
      <c r="F1082" s="122">
        <v>39</v>
      </c>
      <c r="G1082" s="122">
        <v>93</v>
      </c>
      <c r="H1082" s="122">
        <v>130</v>
      </c>
      <c r="I1082" s="122">
        <v>31</v>
      </c>
      <c r="J1082" s="122">
        <v>1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31</v>
      </c>
      <c r="Y1082" s="31">
        <v>0.10231023102310231</v>
      </c>
      <c r="Z1082" s="100">
        <v>1</v>
      </c>
      <c r="AA1082" s="31">
        <v>3.3003300330033004E-3</v>
      </c>
      <c r="AB1082" s="100">
        <v>0</v>
      </c>
      <c r="AC1082" s="31">
        <v>0</v>
      </c>
      <c r="AD1082" s="27">
        <v>24.757623762376237</v>
      </c>
      <c r="AE1082" s="27">
        <v>28.873999999999995</v>
      </c>
      <c r="AF1082" s="27">
        <v>31.86</v>
      </c>
      <c r="AG1082" s="57"/>
      <c r="AH1082" s="97">
        <v>248</v>
      </c>
      <c r="AI1082" s="264">
        <v>14</v>
      </c>
      <c r="AJ1082" s="122">
        <v>28</v>
      </c>
      <c r="AK1082" s="122">
        <v>24</v>
      </c>
      <c r="AL1082" s="122">
        <v>86</v>
      </c>
      <c r="AM1082" s="122">
        <v>81</v>
      </c>
      <c r="AN1082" s="122">
        <v>13</v>
      </c>
      <c r="AO1082" s="122">
        <v>2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15</v>
      </c>
      <c r="BD1082" s="31">
        <v>6.0483870967741937E-2</v>
      </c>
      <c r="BE1082" s="100">
        <v>2</v>
      </c>
      <c r="BF1082" s="31">
        <v>8.0645161290322578E-3</v>
      </c>
      <c r="BG1082" s="100">
        <v>0</v>
      </c>
      <c r="BH1082" s="31">
        <v>0</v>
      </c>
      <c r="BI1082" s="27">
        <v>22.369879032258048</v>
      </c>
      <c r="BJ1082" s="27">
        <v>27.951499999999999</v>
      </c>
      <c r="BK1082" s="27">
        <v>30.560499999999998</v>
      </c>
      <c r="BL1082" s="57"/>
      <c r="BM1082" s="97">
        <v>551</v>
      </c>
      <c r="BN1082" s="253">
        <v>16</v>
      </c>
      <c r="BO1082" s="191">
        <v>35</v>
      </c>
      <c r="BP1082" s="191">
        <v>63</v>
      </c>
      <c r="BQ1082" s="191">
        <v>179</v>
      </c>
      <c r="BR1082" s="191">
        <v>211</v>
      </c>
      <c r="BS1082" s="191">
        <v>44</v>
      </c>
      <c r="BT1082" s="191">
        <v>3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46</v>
      </c>
      <c r="CI1082" s="31">
        <v>8.3484573502722328E-2</v>
      </c>
      <c r="CJ1082" s="100">
        <v>3</v>
      </c>
      <c r="CK1082" s="31">
        <v>5.4446460980036296E-3</v>
      </c>
      <c r="CL1082" s="100">
        <v>0</v>
      </c>
      <c r="CM1082" s="31">
        <v>0</v>
      </c>
      <c r="CN1082" s="27">
        <v>23.682921960072598</v>
      </c>
      <c r="CO1082" s="27">
        <v>28.49</v>
      </c>
      <c r="CP1082" s="27">
        <v>31.363999999999997</v>
      </c>
      <c r="CQ1082" s="60"/>
    </row>
    <row r="1083" spans="1:95" x14ac:dyDescent="0.25">
      <c r="A1083" s="241">
        <v>1</v>
      </c>
      <c r="B1083" s="312">
        <v>0.58333299999999999</v>
      </c>
      <c r="C1083" s="97">
        <v>334</v>
      </c>
      <c r="D1083" s="264">
        <v>1</v>
      </c>
      <c r="E1083" s="122">
        <v>1</v>
      </c>
      <c r="F1083" s="122">
        <v>19</v>
      </c>
      <c r="G1083" s="122">
        <v>119</v>
      </c>
      <c r="H1083" s="122">
        <v>161</v>
      </c>
      <c r="I1083" s="122">
        <v>30</v>
      </c>
      <c r="J1083" s="122">
        <v>2</v>
      </c>
      <c r="K1083" s="122">
        <v>1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33</v>
      </c>
      <c r="Y1083" s="31">
        <v>9.880239520958084E-2</v>
      </c>
      <c r="Z1083" s="100">
        <v>3</v>
      </c>
      <c r="AA1083" s="31">
        <v>8.9820359281437123E-3</v>
      </c>
      <c r="AB1083" s="100">
        <v>0</v>
      </c>
      <c r="AC1083" s="31">
        <v>0</v>
      </c>
      <c r="AD1083" s="27">
        <v>25.545598802395229</v>
      </c>
      <c r="AE1083" s="27">
        <v>29.105</v>
      </c>
      <c r="AF1083" s="27">
        <v>31.422499999999999</v>
      </c>
      <c r="AG1083" s="57"/>
      <c r="AH1083" s="97">
        <v>247</v>
      </c>
      <c r="AI1083" s="264">
        <v>0</v>
      </c>
      <c r="AJ1083" s="122">
        <v>3</v>
      </c>
      <c r="AK1083" s="122">
        <v>33</v>
      </c>
      <c r="AL1083" s="122">
        <v>90</v>
      </c>
      <c r="AM1083" s="122">
        <v>104</v>
      </c>
      <c r="AN1083" s="122">
        <v>16</v>
      </c>
      <c r="AO1083" s="122">
        <v>1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17</v>
      </c>
      <c r="BD1083" s="31">
        <v>6.8825910931174086E-2</v>
      </c>
      <c r="BE1083" s="100">
        <v>1</v>
      </c>
      <c r="BF1083" s="31">
        <v>4.048582995951417E-3</v>
      </c>
      <c r="BG1083" s="100">
        <v>0</v>
      </c>
      <c r="BH1083" s="31">
        <v>0</v>
      </c>
      <c r="BI1083" s="27">
        <v>24.635465587044521</v>
      </c>
      <c r="BJ1083" s="27">
        <v>27.98</v>
      </c>
      <c r="BK1083" s="27">
        <v>30.921999999999997</v>
      </c>
      <c r="BL1083" s="57"/>
      <c r="BM1083" s="97">
        <v>581</v>
      </c>
      <c r="BN1083" s="253">
        <v>1</v>
      </c>
      <c r="BO1083" s="191">
        <v>4</v>
      </c>
      <c r="BP1083" s="191">
        <v>52</v>
      </c>
      <c r="BQ1083" s="191">
        <v>209</v>
      </c>
      <c r="BR1083" s="191">
        <v>265</v>
      </c>
      <c r="BS1083" s="191">
        <v>46</v>
      </c>
      <c r="BT1083" s="191">
        <v>3</v>
      </c>
      <c r="BU1083" s="191">
        <v>1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50</v>
      </c>
      <c r="CI1083" s="31">
        <v>8.6058519793459548E-2</v>
      </c>
      <c r="CJ1083" s="100">
        <v>4</v>
      </c>
      <c r="CK1083" s="31">
        <v>6.8846815834767644E-3</v>
      </c>
      <c r="CL1083" s="100">
        <v>0</v>
      </c>
      <c r="CM1083" s="31">
        <v>0</v>
      </c>
      <c r="CN1083" s="27">
        <v>25.158674698795203</v>
      </c>
      <c r="CO1083" s="27">
        <v>28.763999999999999</v>
      </c>
      <c r="CP1083" s="27">
        <v>31.238</v>
      </c>
      <c r="CQ1083" s="60"/>
    </row>
    <row r="1084" spans="1:95" x14ac:dyDescent="0.25">
      <c r="A1084" s="241">
        <v>1</v>
      </c>
      <c r="B1084" s="312">
        <v>0.625</v>
      </c>
      <c r="C1084" s="97">
        <v>374</v>
      </c>
      <c r="D1084" s="264">
        <v>14</v>
      </c>
      <c r="E1084" s="122">
        <v>12</v>
      </c>
      <c r="F1084" s="122">
        <v>35</v>
      </c>
      <c r="G1084" s="122">
        <v>108</v>
      </c>
      <c r="H1084" s="122">
        <v>169</v>
      </c>
      <c r="I1084" s="122">
        <v>33</v>
      </c>
      <c r="J1084" s="122">
        <v>3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36</v>
      </c>
      <c r="Y1084" s="31">
        <v>9.6256684491978606E-2</v>
      </c>
      <c r="Z1084" s="100">
        <v>3</v>
      </c>
      <c r="AA1084" s="31">
        <v>8.0213903743315516E-3</v>
      </c>
      <c r="AB1084" s="100">
        <v>0</v>
      </c>
      <c r="AC1084" s="31">
        <v>0</v>
      </c>
      <c r="AD1084" s="27">
        <v>24.348475935828883</v>
      </c>
      <c r="AE1084" s="27">
        <v>29.005000000000003</v>
      </c>
      <c r="AF1084" s="27">
        <v>31.4025</v>
      </c>
      <c r="AG1084" s="57"/>
      <c r="AH1084" s="97">
        <v>224</v>
      </c>
      <c r="AI1084" s="264">
        <v>14</v>
      </c>
      <c r="AJ1084" s="122">
        <v>8</v>
      </c>
      <c r="AK1084" s="122">
        <v>26</v>
      </c>
      <c r="AL1084" s="122">
        <v>97</v>
      </c>
      <c r="AM1084" s="122">
        <v>68</v>
      </c>
      <c r="AN1084" s="122">
        <v>8</v>
      </c>
      <c r="AO1084" s="122">
        <v>3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11</v>
      </c>
      <c r="BD1084" s="31">
        <v>4.9107142857142856E-2</v>
      </c>
      <c r="BE1084" s="100">
        <v>3</v>
      </c>
      <c r="BF1084" s="31">
        <v>1.3392857142857142E-2</v>
      </c>
      <c r="BG1084" s="100">
        <v>0</v>
      </c>
      <c r="BH1084" s="31">
        <v>0</v>
      </c>
      <c r="BI1084" s="27">
        <v>22.614508928571439</v>
      </c>
      <c r="BJ1084" s="27">
        <v>27.79</v>
      </c>
      <c r="BK1084" s="27">
        <v>30.237500000000001</v>
      </c>
      <c r="BL1084" s="57"/>
      <c r="BM1084" s="97">
        <v>598</v>
      </c>
      <c r="BN1084" s="253">
        <v>28</v>
      </c>
      <c r="BO1084" s="191">
        <v>20</v>
      </c>
      <c r="BP1084" s="191">
        <v>61</v>
      </c>
      <c r="BQ1084" s="191">
        <v>205</v>
      </c>
      <c r="BR1084" s="191">
        <v>237</v>
      </c>
      <c r="BS1084" s="191">
        <v>41</v>
      </c>
      <c r="BT1084" s="191">
        <v>6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47</v>
      </c>
      <c r="CI1084" s="31">
        <v>7.8595317725752512E-2</v>
      </c>
      <c r="CJ1084" s="100">
        <v>6</v>
      </c>
      <c r="CK1084" s="31">
        <v>1.0033444816053512E-2</v>
      </c>
      <c r="CL1084" s="100">
        <v>0</v>
      </c>
      <c r="CM1084" s="31">
        <v>0</v>
      </c>
      <c r="CN1084" s="27">
        <v>23.698963210702299</v>
      </c>
      <c r="CO1084" s="27">
        <v>28.623000000000001</v>
      </c>
      <c r="CP1084" s="27">
        <v>31.218499999999992</v>
      </c>
      <c r="CQ1084" s="60"/>
    </row>
    <row r="1085" spans="1:95" x14ac:dyDescent="0.25">
      <c r="A1085" s="241">
        <v>1</v>
      </c>
      <c r="B1085" s="312">
        <v>0.66666700000000001</v>
      </c>
      <c r="C1085" s="97">
        <v>332</v>
      </c>
      <c r="D1085" s="264">
        <v>20</v>
      </c>
      <c r="E1085" s="122">
        <v>39</v>
      </c>
      <c r="F1085" s="122">
        <v>70</v>
      </c>
      <c r="G1085" s="122">
        <v>116</v>
      </c>
      <c r="H1085" s="122">
        <v>76</v>
      </c>
      <c r="I1085" s="122">
        <v>11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11</v>
      </c>
      <c r="Y1085" s="31">
        <v>3.313253012048193E-2</v>
      </c>
      <c r="Z1085" s="100">
        <v>0</v>
      </c>
      <c r="AA1085" s="31">
        <v>0</v>
      </c>
      <c r="AB1085" s="100">
        <v>0</v>
      </c>
      <c r="AC1085" s="31">
        <v>0</v>
      </c>
      <c r="AD1085" s="27">
        <v>20.902560240963858</v>
      </c>
      <c r="AE1085" s="27">
        <v>26.871000000000002</v>
      </c>
      <c r="AF1085" s="27">
        <v>29.124499999999998</v>
      </c>
      <c r="AG1085" s="57"/>
      <c r="AH1085" s="97">
        <v>108</v>
      </c>
      <c r="AI1085" s="264">
        <v>25</v>
      </c>
      <c r="AJ1085" s="122">
        <v>35</v>
      </c>
      <c r="AK1085" s="122">
        <v>29</v>
      </c>
      <c r="AL1085" s="122">
        <v>15</v>
      </c>
      <c r="AM1085" s="122">
        <v>3</v>
      </c>
      <c r="AN1085" s="122">
        <v>1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1</v>
      </c>
      <c r="BD1085" s="31">
        <v>9.2592592592592587E-3</v>
      </c>
      <c r="BE1085" s="100">
        <v>0</v>
      </c>
      <c r="BF1085" s="31">
        <v>0</v>
      </c>
      <c r="BG1085" s="100">
        <v>0</v>
      </c>
      <c r="BH1085" s="31">
        <v>0</v>
      </c>
      <c r="BI1085" s="27">
        <v>14.44</v>
      </c>
      <c r="BJ1085" s="27">
        <v>20.535499999999999</v>
      </c>
      <c r="BK1085" s="27">
        <v>23.688999999999997</v>
      </c>
      <c r="BL1085" s="57"/>
      <c r="BM1085" s="97">
        <v>440</v>
      </c>
      <c r="BN1085" s="253">
        <v>45</v>
      </c>
      <c r="BO1085" s="191">
        <v>74</v>
      </c>
      <c r="BP1085" s="191">
        <v>99</v>
      </c>
      <c r="BQ1085" s="191">
        <v>131</v>
      </c>
      <c r="BR1085" s="191">
        <v>79</v>
      </c>
      <c r="BS1085" s="191">
        <v>12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12</v>
      </c>
      <c r="CI1085" s="31">
        <v>2.7272727272727271E-2</v>
      </c>
      <c r="CJ1085" s="100">
        <v>0</v>
      </c>
      <c r="CK1085" s="31">
        <v>0</v>
      </c>
      <c r="CL1085" s="100">
        <v>0</v>
      </c>
      <c r="CM1085" s="31">
        <v>0</v>
      </c>
      <c r="CN1085" s="27">
        <v>19.316295454545447</v>
      </c>
      <c r="CO1085" s="27">
        <v>25.9085</v>
      </c>
      <c r="CP1085" s="27">
        <v>28.723999999999997</v>
      </c>
      <c r="CQ1085" s="60"/>
    </row>
    <row r="1086" spans="1:95" x14ac:dyDescent="0.25">
      <c r="A1086" s="241">
        <v>1</v>
      </c>
      <c r="B1086" s="312">
        <v>0.70833299999999999</v>
      </c>
      <c r="C1086" s="97">
        <v>388</v>
      </c>
      <c r="D1086" s="264">
        <v>5</v>
      </c>
      <c r="E1086" s="122">
        <v>41</v>
      </c>
      <c r="F1086" s="122">
        <v>34</v>
      </c>
      <c r="G1086" s="122">
        <v>135</v>
      </c>
      <c r="H1086" s="122">
        <v>144</v>
      </c>
      <c r="I1086" s="122">
        <v>24</v>
      </c>
      <c r="J1086" s="122">
        <v>5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29</v>
      </c>
      <c r="Y1086" s="31">
        <v>7.4742268041237112E-2</v>
      </c>
      <c r="Z1086" s="100">
        <v>5</v>
      </c>
      <c r="AA1086" s="31">
        <v>1.2886597938144329E-2</v>
      </c>
      <c r="AB1086" s="100">
        <v>0</v>
      </c>
      <c r="AC1086" s="31">
        <v>0</v>
      </c>
      <c r="AD1086" s="27">
        <v>23.497783505154647</v>
      </c>
      <c r="AE1086" s="27">
        <v>28.215499999999999</v>
      </c>
      <c r="AF1086" s="27">
        <v>31.111999999999988</v>
      </c>
      <c r="AG1086" s="57"/>
      <c r="AH1086" s="97">
        <v>202</v>
      </c>
      <c r="AI1086" s="264">
        <v>18</v>
      </c>
      <c r="AJ1086" s="122">
        <v>27</v>
      </c>
      <c r="AK1086" s="122">
        <v>38</v>
      </c>
      <c r="AL1086" s="122">
        <v>62</v>
      </c>
      <c r="AM1086" s="122">
        <v>48</v>
      </c>
      <c r="AN1086" s="122">
        <v>7</v>
      </c>
      <c r="AO1086" s="122">
        <v>2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9</v>
      </c>
      <c r="BD1086" s="31">
        <v>4.4554455445544552E-2</v>
      </c>
      <c r="BE1086" s="100">
        <v>2</v>
      </c>
      <c r="BF1086" s="31">
        <v>9.9009900990099011E-3</v>
      </c>
      <c r="BG1086" s="100">
        <v>0</v>
      </c>
      <c r="BH1086" s="31">
        <v>0</v>
      </c>
      <c r="BI1086" s="27">
        <v>20.381980198019807</v>
      </c>
      <c r="BJ1086" s="27">
        <v>26.994</v>
      </c>
      <c r="BK1086" s="27">
        <v>29.687000000000001</v>
      </c>
      <c r="BL1086" s="57"/>
      <c r="BM1086" s="97">
        <v>590</v>
      </c>
      <c r="BN1086" s="253">
        <v>23</v>
      </c>
      <c r="BO1086" s="191">
        <v>68</v>
      </c>
      <c r="BP1086" s="191">
        <v>72</v>
      </c>
      <c r="BQ1086" s="191">
        <v>197</v>
      </c>
      <c r="BR1086" s="191">
        <v>192</v>
      </c>
      <c r="BS1086" s="191">
        <v>31</v>
      </c>
      <c r="BT1086" s="191">
        <v>7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38</v>
      </c>
      <c r="CI1086" s="31">
        <v>6.4406779661016947E-2</v>
      </c>
      <c r="CJ1086" s="100">
        <v>7</v>
      </c>
      <c r="CK1086" s="31">
        <v>1.1864406779661017E-2</v>
      </c>
      <c r="CL1086" s="100">
        <v>0</v>
      </c>
      <c r="CM1086" s="31">
        <v>0</v>
      </c>
      <c r="CN1086" s="27">
        <v>22.431016949152539</v>
      </c>
      <c r="CO1086" s="27">
        <v>27.970499999999998</v>
      </c>
      <c r="CP1086" s="27">
        <v>30.63</v>
      </c>
      <c r="CQ1086" s="60"/>
    </row>
    <row r="1087" spans="1:95" x14ac:dyDescent="0.25">
      <c r="A1087" s="241">
        <v>1</v>
      </c>
      <c r="B1087" s="312">
        <v>0.75</v>
      </c>
      <c r="C1087" s="97">
        <v>264</v>
      </c>
      <c r="D1087" s="264">
        <v>5</v>
      </c>
      <c r="E1087" s="122">
        <v>7</v>
      </c>
      <c r="F1087" s="122">
        <v>19</v>
      </c>
      <c r="G1087" s="122">
        <v>74</v>
      </c>
      <c r="H1087" s="122">
        <v>110</v>
      </c>
      <c r="I1087" s="122">
        <v>45</v>
      </c>
      <c r="J1087" s="122">
        <v>4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49</v>
      </c>
      <c r="Y1087" s="31">
        <v>0.18560606060606061</v>
      </c>
      <c r="Z1087" s="100">
        <v>4</v>
      </c>
      <c r="AA1087" s="31">
        <v>1.5151515151515152E-2</v>
      </c>
      <c r="AB1087" s="100">
        <v>0</v>
      </c>
      <c r="AC1087" s="31">
        <v>0</v>
      </c>
      <c r="AD1087" s="27">
        <v>25.593181818181826</v>
      </c>
      <c r="AE1087" s="27">
        <v>30.53</v>
      </c>
      <c r="AF1087" s="27">
        <v>32.504999999999995</v>
      </c>
      <c r="AG1087" s="57"/>
      <c r="AH1087" s="97">
        <v>191</v>
      </c>
      <c r="AI1087" s="264">
        <v>1</v>
      </c>
      <c r="AJ1087" s="122">
        <v>1</v>
      </c>
      <c r="AK1087" s="122">
        <v>11</v>
      </c>
      <c r="AL1087" s="122">
        <v>64</v>
      </c>
      <c r="AM1087" s="122">
        <v>84</v>
      </c>
      <c r="AN1087" s="122">
        <v>22</v>
      </c>
      <c r="AO1087" s="122">
        <v>7</v>
      </c>
      <c r="AP1087" s="122">
        <v>1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30</v>
      </c>
      <c r="BD1087" s="31">
        <v>0.15706806282722513</v>
      </c>
      <c r="BE1087" s="100">
        <v>7</v>
      </c>
      <c r="BF1087" s="31">
        <v>3.6649214659685861E-2</v>
      </c>
      <c r="BG1087" s="100">
        <v>0</v>
      </c>
      <c r="BH1087" s="31">
        <v>0</v>
      </c>
      <c r="BI1087" s="27">
        <v>26.167539267015698</v>
      </c>
      <c r="BJ1087" s="27">
        <v>30.151999999999997</v>
      </c>
      <c r="BK1087" s="27">
        <v>34.131999999999977</v>
      </c>
      <c r="BL1087" s="57"/>
      <c r="BM1087" s="97">
        <v>455</v>
      </c>
      <c r="BN1087" s="253">
        <v>6</v>
      </c>
      <c r="BO1087" s="191">
        <v>8</v>
      </c>
      <c r="BP1087" s="191">
        <v>30</v>
      </c>
      <c r="BQ1087" s="191">
        <v>138</v>
      </c>
      <c r="BR1087" s="191">
        <v>194</v>
      </c>
      <c r="BS1087" s="191">
        <v>67</v>
      </c>
      <c r="BT1087" s="191">
        <v>11</v>
      </c>
      <c r="BU1087" s="191">
        <v>1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79</v>
      </c>
      <c r="CI1087" s="31">
        <v>0.17362637362637362</v>
      </c>
      <c r="CJ1087" s="100">
        <v>11</v>
      </c>
      <c r="CK1087" s="31">
        <v>2.4175824175824177E-2</v>
      </c>
      <c r="CL1087" s="100">
        <v>0</v>
      </c>
      <c r="CM1087" s="31">
        <v>0</v>
      </c>
      <c r="CN1087" s="27">
        <v>25.83428571428572</v>
      </c>
      <c r="CO1087" s="27">
        <v>30.416</v>
      </c>
      <c r="CP1087" s="27">
        <v>33.733999999999995</v>
      </c>
      <c r="CQ1087" s="60"/>
    </row>
    <row r="1088" spans="1:95" x14ac:dyDescent="0.25">
      <c r="A1088" s="241">
        <v>1</v>
      </c>
      <c r="B1088" s="312">
        <v>0.79166700000000001</v>
      </c>
      <c r="C1088" s="97">
        <v>186</v>
      </c>
      <c r="D1088" s="264">
        <v>1</v>
      </c>
      <c r="E1088" s="122">
        <v>1</v>
      </c>
      <c r="F1088" s="122">
        <v>4</v>
      </c>
      <c r="G1088" s="122">
        <v>57</v>
      </c>
      <c r="H1088" s="122">
        <v>95</v>
      </c>
      <c r="I1088" s="122">
        <v>23</v>
      </c>
      <c r="J1088" s="122">
        <v>4</v>
      </c>
      <c r="K1088" s="122">
        <v>1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28</v>
      </c>
      <c r="Y1088" s="31">
        <v>0.15053763440860216</v>
      </c>
      <c r="Z1088" s="100">
        <v>5</v>
      </c>
      <c r="AA1088" s="31">
        <v>2.6881720430107527E-2</v>
      </c>
      <c r="AB1088" s="100">
        <v>0</v>
      </c>
      <c r="AC1088" s="31">
        <v>0</v>
      </c>
      <c r="AD1088" s="27">
        <v>26.548118279569874</v>
      </c>
      <c r="AE1088" s="27">
        <v>30.028499999999998</v>
      </c>
      <c r="AF1088" s="27">
        <v>33.641500000000001</v>
      </c>
      <c r="AG1088" s="57"/>
      <c r="AH1088" s="97">
        <v>142</v>
      </c>
      <c r="AI1088" s="264">
        <v>0</v>
      </c>
      <c r="AJ1088" s="122">
        <v>0</v>
      </c>
      <c r="AK1088" s="122">
        <v>6</v>
      </c>
      <c r="AL1088" s="122">
        <v>43</v>
      </c>
      <c r="AM1088" s="122">
        <v>71</v>
      </c>
      <c r="AN1088" s="122">
        <v>17</v>
      </c>
      <c r="AO1088" s="122">
        <v>4</v>
      </c>
      <c r="AP1088" s="122">
        <v>1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22</v>
      </c>
      <c r="BD1088" s="31">
        <v>0.15492957746478872</v>
      </c>
      <c r="BE1088" s="100">
        <v>5</v>
      </c>
      <c r="BF1088" s="31">
        <v>3.5211267605633804E-2</v>
      </c>
      <c r="BG1088" s="100">
        <v>0</v>
      </c>
      <c r="BH1088" s="31">
        <v>0</v>
      </c>
      <c r="BI1088" s="27">
        <v>26.597535211267601</v>
      </c>
      <c r="BJ1088" s="27">
        <v>30.125</v>
      </c>
      <c r="BK1088" s="27">
        <v>34.451999999999984</v>
      </c>
      <c r="BL1088" s="57"/>
      <c r="BM1088" s="97">
        <v>328</v>
      </c>
      <c r="BN1088" s="253">
        <v>1</v>
      </c>
      <c r="BO1088" s="191">
        <v>1</v>
      </c>
      <c r="BP1088" s="191">
        <v>10</v>
      </c>
      <c r="BQ1088" s="191">
        <v>100</v>
      </c>
      <c r="BR1088" s="191">
        <v>166</v>
      </c>
      <c r="BS1088" s="191">
        <v>40</v>
      </c>
      <c r="BT1088" s="191">
        <v>8</v>
      </c>
      <c r="BU1088" s="191">
        <v>2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50</v>
      </c>
      <c r="CI1088" s="31">
        <v>0.1524390243902439</v>
      </c>
      <c r="CJ1088" s="100">
        <v>10</v>
      </c>
      <c r="CK1088" s="31">
        <v>3.048780487804878E-2</v>
      </c>
      <c r="CL1088" s="100">
        <v>0</v>
      </c>
      <c r="CM1088" s="31">
        <v>0</v>
      </c>
      <c r="CN1088" s="27">
        <v>26.569512195121945</v>
      </c>
      <c r="CO1088" s="27">
        <v>30.0595</v>
      </c>
      <c r="CP1088" s="27">
        <v>33.610500000000002</v>
      </c>
      <c r="CQ1088" s="60"/>
    </row>
    <row r="1089" spans="1:95" x14ac:dyDescent="0.25">
      <c r="A1089" s="241">
        <v>1</v>
      </c>
      <c r="B1089" s="312">
        <v>0.83333299999999999</v>
      </c>
      <c r="C1089" s="97">
        <v>116</v>
      </c>
      <c r="D1089" s="264">
        <v>1</v>
      </c>
      <c r="E1089" s="122">
        <v>1</v>
      </c>
      <c r="F1089" s="122">
        <v>3</v>
      </c>
      <c r="G1089" s="122">
        <v>40</v>
      </c>
      <c r="H1089" s="122">
        <v>50</v>
      </c>
      <c r="I1089" s="122">
        <v>16</v>
      </c>
      <c r="J1089" s="122">
        <v>5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21</v>
      </c>
      <c r="Y1089" s="31">
        <v>0.18103448275862069</v>
      </c>
      <c r="Z1089" s="100">
        <v>5</v>
      </c>
      <c r="AA1089" s="31">
        <v>4.3103448275862072E-2</v>
      </c>
      <c r="AB1089" s="100">
        <v>0</v>
      </c>
      <c r="AC1089" s="31">
        <v>0</v>
      </c>
      <c r="AD1089" s="27">
        <v>26.387155172413795</v>
      </c>
      <c r="AE1089" s="27">
        <v>30.628</v>
      </c>
      <c r="AF1089" s="27">
        <v>34.524999999999991</v>
      </c>
      <c r="AG1089" s="57"/>
      <c r="AH1089" s="97">
        <v>107</v>
      </c>
      <c r="AI1089" s="264">
        <v>0</v>
      </c>
      <c r="AJ1089" s="122">
        <v>0</v>
      </c>
      <c r="AK1089" s="122">
        <v>1</v>
      </c>
      <c r="AL1089" s="122">
        <v>38</v>
      </c>
      <c r="AM1089" s="122">
        <v>54</v>
      </c>
      <c r="AN1089" s="122">
        <v>14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14</v>
      </c>
      <c r="BD1089" s="31">
        <v>0.13084112149532709</v>
      </c>
      <c r="BE1089" s="100">
        <v>0</v>
      </c>
      <c r="BF1089" s="31">
        <v>0</v>
      </c>
      <c r="BG1089" s="100">
        <v>0</v>
      </c>
      <c r="BH1089" s="31">
        <v>0</v>
      </c>
      <c r="BI1089" s="27">
        <v>26.150373831775713</v>
      </c>
      <c r="BJ1089" s="27">
        <v>29.763999999999999</v>
      </c>
      <c r="BK1089" s="27">
        <v>31.853999999999999</v>
      </c>
      <c r="BL1089" s="57"/>
      <c r="BM1089" s="97">
        <v>223</v>
      </c>
      <c r="BN1089" s="253">
        <v>1</v>
      </c>
      <c r="BO1089" s="191">
        <v>1</v>
      </c>
      <c r="BP1089" s="191">
        <v>4</v>
      </c>
      <c r="BQ1089" s="191">
        <v>78</v>
      </c>
      <c r="BR1089" s="191">
        <v>104</v>
      </c>
      <c r="BS1089" s="191">
        <v>30</v>
      </c>
      <c r="BT1089" s="191">
        <v>5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35</v>
      </c>
      <c r="CI1089" s="31">
        <v>0.15695067264573992</v>
      </c>
      <c r="CJ1089" s="100">
        <v>5</v>
      </c>
      <c r="CK1089" s="31">
        <v>2.2421524663677129E-2</v>
      </c>
      <c r="CL1089" s="100">
        <v>0</v>
      </c>
      <c r="CM1089" s="31">
        <v>0</v>
      </c>
      <c r="CN1089" s="27">
        <v>26.273542600896864</v>
      </c>
      <c r="CO1089" s="27">
        <v>30.283999999999999</v>
      </c>
      <c r="CP1089" s="27">
        <v>33.341999999999992</v>
      </c>
      <c r="CQ1089" s="60"/>
    </row>
    <row r="1090" spans="1:95" x14ac:dyDescent="0.25">
      <c r="A1090" s="241">
        <v>1</v>
      </c>
      <c r="B1090" s="312">
        <v>0.875</v>
      </c>
      <c r="C1090" s="97">
        <v>79</v>
      </c>
      <c r="D1090" s="264">
        <v>0</v>
      </c>
      <c r="E1090" s="122">
        <v>1</v>
      </c>
      <c r="F1090" s="122">
        <v>1</v>
      </c>
      <c r="G1090" s="122">
        <v>13</v>
      </c>
      <c r="H1090" s="122">
        <v>43</v>
      </c>
      <c r="I1090" s="122">
        <v>17</v>
      </c>
      <c r="J1090" s="122">
        <v>4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21</v>
      </c>
      <c r="Y1090" s="31">
        <v>0.26582278481012656</v>
      </c>
      <c r="Z1090" s="100">
        <v>4</v>
      </c>
      <c r="AA1090" s="31">
        <v>5.0632911392405063E-2</v>
      </c>
      <c r="AB1090" s="100">
        <v>0</v>
      </c>
      <c r="AC1090" s="31">
        <v>0</v>
      </c>
      <c r="AD1090" s="27">
        <v>28.052531645569616</v>
      </c>
      <c r="AE1090" s="27">
        <v>31.77</v>
      </c>
      <c r="AF1090" s="27">
        <v>36.479999999999997</v>
      </c>
      <c r="AG1090" s="57"/>
      <c r="AH1090" s="97">
        <v>91</v>
      </c>
      <c r="AI1090" s="264">
        <v>1</v>
      </c>
      <c r="AJ1090" s="122">
        <v>0</v>
      </c>
      <c r="AK1090" s="122">
        <v>2</v>
      </c>
      <c r="AL1090" s="122">
        <v>38</v>
      </c>
      <c r="AM1090" s="122">
        <v>41</v>
      </c>
      <c r="AN1090" s="122">
        <v>8</v>
      </c>
      <c r="AO1090" s="122">
        <v>0</v>
      </c>
      <c r="AP1090" s="122">
        <v>1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9</v>
      </c>
      <c r="BD1090" s="31">
        <v>9.8901098901098897E-2</v>
      </c>
      <c r="BE1090" s="100">
        <v>1</v>
      </c>
      <c r="BF1090" s="31">
        <v>1.098901098901099E-2</v>
      </c>
      <c r="BG1090" s="100">
        <v>0</v>
      </c>
      <c r="BH1090" s="31">
        <v>0</v>
      </c>
      <c r="BI1090" s="27">
        <v>25.558791208791209</v>
      </c>
      <c r="BJ1090" s="27">
        <v>29.592000000000002</v>
      </c>
      <c r="BK1090" s="27">
        <v>32.281999999999996</v>
      </c>
      <c r="BL1090" s="57"/>
      <c r="BM1090" s="97">
        <v>170</v>
      </c>
      <c r="BN1090" s="253">
        <v>1</v>
      </c>
      <c r="BO1090" s="191">
        <v>1</v>
      </c>
      <c r="BP1090" s="191">
        <v>3</v>
      </c>
      <c r="BQ1090" s="191">
        <v>51</v>
      </c>
      <c r="BR1090" s="191">
        <v>84</v>
      </c>
      <c r="BS1090" s="191">
        <v>25</v>
      </c>
      <c r="BT1090" s="191">
        <v>4</v>
      </c>
      <c r="BU1090" s="191">
        <v>1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30</v>
      </c>
      <c r="CI1090" s="31">
        <v>0.17647058823529413</v>
      </c>
      <c r="CJ1090" s="100">
        <v>5</v>
      </c>
      <c r="CK1090" s="31">
        <v>2.9411764705882353E-2</v>
      </c>
      <c r="CL1090" s="100">
        <v>0</v>
      </c>
      <c r="CM1090" s="31">
        <v>0</v>
      </c>
      <c r="CN1090" s="27">
        <v>26.71764705882352</v>
      </c>
      <c r="CO1090" s="27">
        <v>30.518999999999998</v>
      </c>
      <c r="CP1090" s="27">
        <v>33.092500000000001</v>
      </c>
      <c r="CQ1090" s="60"/>
    </row>
    <row r="1091" spans="1:95" x14ac:dyDescent="0.25">
      <c r="A1091" s="241">
        <v>1</v>
      </c>
      <c r="B1091" s="312">
        <v>0.91666700000000001</v>
      </c>
      <c r="C1091" s="97">
        <v>49</v>
      </c>
      <c r="D1091" s="264">
        <v>0</v>
      </c>
      <c r="E1091" s="122">
        <v>2</v>
      </c>
      <c r="F1091" s="122">
        <v>5</v>
      </c>
      <c r="G1091" s="122">
        <v>6</v>
      </c>
      <c r="H1091" s="122">
        <v>28</v>
      </c>
      <c r="I1091" s="122">
        <v>6</v>
      </c>
      <c r="J1091" s="122">
        <v>2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8</v>
      </c>
      <c r="Y1091" s="31">
        <v>0.16326530612244897</v>
      </c>
      <c r="Z1091" s="100">
        <v>2</v>
      </c>
      <c r="AA1091" s="31">
        <v>4.0816326530612242E-2</v>
      </c>
      <c r="AB1091" s="100">
        <v>0</v>
      </c>
      <c r="AC1091" s="31">
        <v>0</v>
      </c>
      <c r="AD1091" s="27">
        <v>26.341836734693882</v>
      </c>
      <c r="AE1091" s="27">
        <v>30.105</v>
      </c>
      <c r="AF1091" s="27">
        <v>36.164999999999999</v>
      </c>
      <c r="AG1091" s="57"/>
      <c r="AH1091" s="97">
        <v>46</v>
      </c>
      <c r="AI1091" s="264">
        <v>0</v>
      </c>
      <c r="AJ1091" s="122">
        <v>0</v>
      </c>
      <c r="AK1091" s="122">
        <v>2</v>
      </c>
      <c r="AL1091" s="122">
        <v>7</v>
      </c>
      <c r="AM1091" s="122">
        <v>29</v>
      </c>
      <c r="AN1091" s="122">
        <v>6</v>
      </c>
      <c r="AO1091" s="122">
        <v>2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8</v>
      </c>
      <c r="BD1091" s="31">
        <v>0.17391304347826086</v>
      </c>
      <c r="BE1091" s="100">
        <v>2</v>
      </c>
      <c r="BF1091" s="31">
        <v>4.3478260869565216E-2</v>
      </c>
      <c r="BG1091" s="100">
        <v>0</v>
      </c>
      <c r="BH1091" s="31">
        <v>0</v>
      </c>
      <c r="BI1091" s="27">
        <v>27.285434782608707</v>
      </c>
      <c r="BJ1091" s="27">
        <v>30.701999999999998</v>
      </c>
      <c r="BK1091" s="27">
        <v>34.857499999999995</v>
      </c>
      <c r="BL1091" s="57"/>
      <c r="BM1091" s="97">
        <v>95</v>
      </c>
      <c r="BN1091" s="253">
        <v>0</v>
      </c>
      <c r="BO1091" s="191">
        <v>2</v>
      </c>
      <c r="BP1091" s="191">
        <v>7</v>
      </c>
      <c r="BQ1091" s="191">
        <v>13</v>
      </c>
      <c r="BR1091" s="191">
        <v>57</v>
      </c>
      <c r="BS1091" s="191">
        <v>12</v>
      </c>
      <c r="BT1091" s="191">
        <v>4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16</v>
      </c>
      <c r="CI1091" s="31">
        <v>0.16842105263157894</v>
      </c>
      <c r="CJ1091" s="100">
        <v>4</v>
      </c>
      <c r="CK1091" s="31">
        <v>4.2105263157894736E-2</v>
      </c>
      <c r="CL1091" s="100">
        <v>0</v>
      </c>
      <c r="CM1091" s="31">
        <v>0</v>
      </c>
      <c r="CN1091" s="27">
        <v>26.798736842105271</v>
      </c>
      <c r="CO1091" s="27">
        <v>30.187999999999999</v>
      </c>
      <c r="CP1091" s="27">
        <v>35.133999999999986</v>
      </c>
      <c r="CQ1091" s="60"/>
    </row>
    <row r="1092" spans="1:95" x14ac:dyDescent="0.25">
      <c r="A1092" s="241">
        <v>1</v>
      </c>
      <c r="B1092" s="312">
        <v>0.95833299999999999</v>
      </c>
      <c r="C1092" s="98">
        <v>40</v>
      </c>
      <c r="D1092" s="324">
        <v>0</v>
      </c>
      <c r="E1092" s="325">
        <v>1</v>
      </c>
      <c r="F1092" s="325">
        <v>1</v>
      </c>
      <c r="G1092" s="325">
        <v>5</v>
      </c>
      <c r="H1092" s="325">
        <v>23</v>
      </c>
      <c r="I1092" s="325">
        <v>9</v>
      </c>
      <c r="J1092" s="325">
        <v>0</v>
      </c>
      <c r="K1092" s="325">
        <v>1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10</v>
      </c>
      <c r="Y1092" s="338">
        <v>0.25</v>
      </c>
      <c r="Z1092" s="339">
        <v>1</v>
      </c>
      <c r="AA1092" s="338">
        <v>2.5000000000000001E-2</v>
      </c>
      <c r="AB1092" s="339">
        <v>0</v>
      </c>
      <c r="AC1092" s="338">
        <v>0</v>
      </c>
      <c r="AD1092" s="124">
        <v>28.027750000000008</v>
      </c>
      <c r="AE1092" s="124">
        <v>31.9895</v>
      </c>
      <c r="AF1092" s="124">
        <v>34.768000000000001</v>
      </c>
      <c r="AG1092" s="57"/>
      <c r="AH1092" s="98">
        <v>30</v>
      </c>
      <c r="AI1092" s="324">
        <v>0</v>
      </c>
      <c r="AJ1092" s="325">
        <v>0</v>
      </c>
      <c r="AK1092" s="325">
        <v>2</v>
      </c>
      <c r="AL1092" s="325">
        <v>6</v>
      </c>
      <c r="AM1092" s="325">
        <v>14</v>
      </c>
      <c r="AN1092" s="325">
        <v>7</v>
      </c>
      <c r="AO1092" s="325">
        <v>1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7</v>
      </c>
      <c r="BD1092" s="338">
        <v>0.23333333333333334</v>
      </c>
      <c r="BE1092" s="339">
        <v>1</v>
      </c>
      <c r="BF1092" s="338">
        <v>3.3333333333333333E-2</v>
      </c>
      <c r="BG1092" s="339">
        <v>0</v>
      </c>
      <c r="BH1092" s="338">
        <v>0</v>
      </c>
      <c r="BI1092" s="124">
        <v>27.866666666666674</v>
      </c>
      <c r="BJ1092" s="124">
        <v>32.098999999999997</v>
      </c>
      <c r="BK1092" s="124">
        <v>35.074999999999996</v>
      </c>
      <c r="BL1092" s="57"/>
      <c r="BM1092" s="98">
        <v>70</v>
      </c>
      <c r="BN1092" s="337">
        <v>0</v>
      </c>
      <c r="BO1092" s="195">
        <v>1</v>
      </c>
      <c r="BP1092" s="195">
        <v>3</v>
      </c>
      <c r="BQ1092" s="195">
        <v>11</v>
      </c>
      <c r="BR1092" s="195">
        <v>37</v>
      </c>
      <c r="BS1092" s="195">
        <v>16</v>
      </c>
      <c r="BT1092" s="195">
        <v>1</v>
      </c>
      <c r="BU1092" s="195">
        <v>1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17</v>
      </c>
      <c r="CI1092" s="338">
        <v>0.24285714285714285</v>
      </c>
      <c r="CJ1092" s="339">
        <v>2</v>
      </c>
      <c r="CK1092" s="338">
        <v>2.8571428571428571E-2</v>
      </c>
      <c r="CL1092" s="339">
        <v>0</v>
      </c>
      <c r="CM1092" s="338">
        <v>0</v>
      </c>
      <c r="CN1092" s="124">
        <v>27.958714285714283</v>
      </c>
      <c r="CO1092" s="124">
        <v>31.954499999999999</v>
      </c>
      <c r="CP1092" s="124">
        <v>34.648000000000003</v>
      </c>
      <c r="CQ1092" s="60"/>
    </row>
    <row r="1093" spans="1:95" x14ac:dyDescent="0.25">
      <c r="A1093" s="241"/>
      <c r="B1093" s="422" t="s">
        <v>35</v>
      </c>
      <c r="C1093" s="423">
        <v>4376</v>
      </c>
      <c r="D1093" s="424">
        <v>74</v>
      </c>
      <c r="E1093" s="424">
        <v>154</v>
      </c>
      <c r="F1093" s="424">
        <v>369</v>
      </c>
      <c r="G1093" s="424">
        <v>1492</v>
      </c>
      <c r="H1093" s="424">
        <v>1871</v>
      </c>
      <c r="I1093" s="424">
        <v>369</v>
      </c>
      <c r="J1093" s="424">
        <v>44</v>
      </c>
      <c r="K1093" s="424">
        <v>3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414</v>
      </c>
      <c r="Y1093" s="442">
        <v>9.4606946983546616E-2</v>
      </c>
      <c r="Z1093" s="426">
        <v>47</v>
      </c>
      <c r="AA1093" s="442">
        <v>1.0740402193784278E-2</v>
      </c>
      <c r="AB1093" s="426">
        <v>0</v>
      </c>
      <c r="AC1093" s="442">
        <v>0</v>
      </c>
      <c r="AD1093" s="443">
        <v>24.616343692870299</v>
      </c>
      <c r="AE1093" s="443">
        <v>29.0045</v>
      </c>
      <c r="AF1093" s="443">
        <v>31.461499999999997</v>
      </c>
      <c r="AG1093" s="16"/>
      <c r="AH1093" s="426">
        <v>2927</v>
      </c>
      <c r="AI1093" s="424">
        <v>93</v>
      </c>
      <c r="AJ1093" s="424">
        <v>169</v>
      </c>
      <c r="AK1093" s="424">
        <v>318</v>
      </c>
      <c r="AL1093" s="424">
        <v>1076</v>
      </c>
      <c r="AM1093" s="424">
        <v>1051</v>
      </c>
      <c r="AN1093" s="424">
        <v>190</v>
      </c>
      <c r="AO1093" s="424">
        <v>25</v>
      </c>
      <c r="AP1093" s="424">
        <v>5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219</v>
      </c>
      <c r="BD1093" s="442">
        <v>7.4820635462931329E-2</v>
      </c>
      <c r="BE1093" s="426">
        <v>29</v>
      </c>
      <c r="BF1093" s="442">
        <v>9.9077553809361115E-3</v>
      </c>
      <c r="BG1093" s="426">
        <v>0</v>
      </c>
      <c r="BH1093" s="442">
        <v>0</v>
      </c>
      <c r="BI1093" s="443">
        <v>23.488787154082605</v>
      </c>
      <c r="BJ1093" s="443">
        <v>28.21</v>
      </c>
      <c r="BK1093" s="443">
        <v>30.985999999999997</v>
      </c>
      <c r="BL1093" s="16"/>
      <c r="BM1093" s="426">
        <v>7303</v>
      </c>
      <c r="BN1093" s="424">
        <v>167</v>
      </c>
      <c r="BO1093" s="424">
        <v>323</v>
      </c>
      <c r="BP1093" s="424">
        <v>687</v>
      </c>
      <c r="BQ1093" s="424">
        <v>2568</v>
      </c>
      <c r="BR1093" s="424">
        <v>2922</v>
      </c>
      <c r="BS1093" s="424">
        <v>559</v>
      </c>
      <c r="BT1093" s="424">
        <v>69</v>
      </c>
      <c r="BU1093" s="424">
        <v>8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633</v>
      </c>
      <c r="CI1093" s="396">
        <v>8.6676708202108724E-2</v>
      </c>
      <c r="CJ1093" s="370">
        <v>76</v>
      </c>
      <c r="CK1093" s="396">
        <v>1.0406682185403259E-2</v>
      </c>
      <c r="CL1093" s="370">
        <v>0</v>
      </c>
      <c r="CM1093" s="396">
        <v>0</v>
      </c>
      <c r="CN1093" s="397">
        <v>24.164425578529386</v>
      </c>
      <c r="CO1093" s="397">
        <v>28.69</v>
      </c>
      <c r="CP1093" s="397">
        <v>31.325999999999983</v>
      </c>
      <c r="CQ1093" s="60"/>
    </row>
    <row r="1094" spans="1:95" x14ac:dyDescent="0.25">
      <c r="A1094" s="241"/>
      <c r="B1094" s="427" t="s">
        <v>36</v>
      </c>
      <c r="C1094" s="428">
        <v>4929</v>
      </c>
      <c r="D1094" s="429">
        <v>76</v>
      </c>
      <c r="E1094" s="429">
        <v>159</v>
      </c>
      <c r="F1094" s="429">
        <v>379</v>
      </c>
      <c r="G1094" s="429">
        <v>1640</v>
      </c>
      <c r="H1094" s="429">
        <v>2153</v>
      </c>
      <c r="I1094" s="429">
        <v>453</v>
      </c>
      <c r="J1094" s="429">
        <v>64</v>
      </c>
      <c r="K1094" s="429">
        <v>5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520</v>
      </c>
      <c r="Y1094" s="444">
        <v>0.10549807263136539</v>
      </c>
      <c r="Z1094" s="431">
        <v>68</v>
      </c>
      <c r="AA1094" s="444">
        <v>1.3795901805640089E-2</v>
      </c>
      <c r="AB1094" s="431">
        <v>0</v>
      </c>
      <c r="AC1094" s="444">
        <v>0</v>
      </c>
      <c r="AD1094" s="445">
        <v>24.891162507608097</v>
      </c>
      <c r="AE1094" s="445">
        <v>29.21</v>
      </c>
      <c r="AF1094" s="445">
        <v>31.84</v>
      </c>
      <c r="AG1094" s="16"/>
      <c r="AH1094" s="431">
        <v>3392</v>
      </c>
      <c r="AI1094" s="429">
        <v>94</v>
      </c>
      <c r="AJ1094" s="429">
        <v>172</v>
      </c>
      <c r="AK1094" s="429">
        <v>333</v>
      </c>
      <c r="AL1094" s="429">
        <v>1231</v>
      </c>
      <c r="AM1094" s="429">
        <v>1280</v>
      </c>
      <c r="AN1094" s="429">
        <v>243</v>
      </c>
      <c r="AO1094" s="429">
        <v>31</v>
      </c>
      <c r="AP1094" s="429">
        <v>8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281</v>
      </c>
      <c r="BD1094" s="444">
        <v>8.2841981132075471E-2</v>
      </c>
      <c r="BE1094" s="431">
        <v>38</v>
      </c>
      <c r="BF1094" s="444">
        <v>1.1202830188679245E-2</v>
      </c>
      <c r="BG1094" s="431">
        <v>0</v>
      </c>
      <c r="BH1094" s="444">
        <v>0</v>
      </c>
      <c r="BI1094" s="445">
        <v>23.841957547169713</v>
      </c>
      <c r="BJ1094" s="445">
        <v>28.49</v>
      </c>
      <c r="BK1094" s="445">
        <v>31.2</v>
      </c>
      <c r="BL1094" s="16"/>
      <c r="BM1094" s="431">
        <v>8321</v>
      </c>
      <c r="BN1094" s="429">
        <v>170</v>
      </c>
      <c r="BO1094" s="429">
        <v>331</v>
      </c>
      <c r="BP1094" s="429">
        <v>712</v>
      </c>
      <c r="BQ1094" s="429">
        <v>2871</v>
      </c>
      <c r="BR1094" s="429">
        <v>3433</v>
      </c>
      <c r="BS1094" s="429">
        <v>696</v>
      </c>
      <c r="BT1094" s="429">
        <v>95</v>
      </c>
      <c r="BU1094" s="429">
        <v>13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801</v>
      </c>
      <c r="CI1094" s="398">
        <v>9.6262468453310907E-2</v>
      </c>
      <c r="CJ1094" s="377">
        <v>106</v>
      </c>
      <c r="CK1094" s="398">
        <v>1.2738853503184714E-2</v>
      </c>
      <c r="CL1094" s="377">
        <v>0</v>
      </c>
      <c r="CM1094" s="398">
        <v>0</v>
      </c>
      <c r="CN1094" s="399">
        <v>24.463461122461297</v>
      </c>
      <c r="CO1094" s="399">
        <v>28.956999999999997</v>
      </c>
      <c r="CP1094" s="399">
        <v>31.6</v>
      </c>
      <c r="CQ1094" s="60"/>
    </row>
    <row r="1095" spans="1:95" x14ac:dyDescent="0.25">
      <c r="A1095" s="241"/>
      <c r="B1095" s="432" t="s">
        <v>37</v>
      </c>
      <c r="C1095" s="433">
        <v>5018</v>
      </c>
      <c r="D1095" s="434">
        <v>76</v>
      </c>
      <c r="E1095" s="434">
        <v>162</v>
      </c>
      <c r="F1095" s="434">
        <v>385</v>
      </c>
      <c r="G1095" s="434">
        <v>1651</v>
      </c>
      <c r="H1095" s="434">
        <v>2204</v>
      </c>
      <c r="I1095" s="434">
        <v>468</v>
      </c>
      <c r="J1095" s="434">
        <v>66</v>
      </c>
      <c r="K1095" s="434">
        <v>6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538</v>
      </c>
      <c r="Y1095" s="446">
        <v>0.10721402949382224</v>
      </c>
      <c r="Z1095" s="436">
        <v>71</v>
      </c>
      <c r="AA1095" s="446">
        <v>1.4149063371861299E-2</v>
      </c>
      <c r="AB1095" s="436">
        <v>0</v>
      </c>
      <c r="AC1095" s="446">
        <v>0</v>
      </c>
      <c r="AD1095" s="447">
        <v>24.905441944556102</v>
      </c>
      <c r="AE1095" s="447">
        <v>29.221499999999995</v>
      </c>
      <c r="AF1095" s="447">
        <v>31.86</v>
      </c>
      <c r="AG1095" s="16"/>
      <c r="AH1095" s="436">
        <v>3468</v>
      </c>
      <c r="AI1095" s="434">
        <v>94</v>
      </c>
      <c r="AJ1095" s="434">
        <v>172</v>
      </c>
      <c r="AK1095" s="434">
        <v>337</v>
      </c>
      <c r="AL1095" s="434">
        <v>1244</v>
      </c>
      <c r="AM1095" s="434">
        <v>1323</v>
      </c>
      <c r="AN1095" s="434">
        <v>256</v>
      </c>
      <c r="AO1095" s="434">
        <v>34</v>
      </c>
      <c r="AP1095" s="434">
        <v>8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296</v>
      </c>
      <c r="BD1095" s="446">
        <v>8.5351787773933097E-2</v>
      </c>
      <c r="BE1095" s="436">
        <v>41</v>
      </c>
      <c r="BF1095" s="446">
        <v>1.182237600922722E-2</v>
      </c>
      <c r="BG1095" s="436">
        <v>0</v>
      </c>
      <c r="BH1095" s="446">
        <v>0</v>
      </c>
      <c r="BI1095" s="447">
        <v>23.888030831878915</v>
      </c>
      <c r="BJ1095" s="447">
        <v>28.55</v>
      </c>
      <c r="BK1095" s="447">
        <v>31.200999999999993</v>
      </c>
      <c r="BL1095" s="16"/>
      <c r="BM1095" s="436">
        <v>8486</v>
      </c>
      <c r="BN1095" s="434">
        <v>170</v>
      </c>
      <c r="BO1095" s="434">
        <v>334</v>
      </c>
      <c r="BP1095" s="434">
        <v>722</v>
      </c>
      <c r="BQ1095" s="434">
        <v>2895</v>
      </c>
      <c r="BR1095" s="434">
        <v>3527</v>
      </c>
      <c r="BS1095" s="434">
        <v>724</v>
      </c>
      <c r="BT1095" s="434">
        <v>100</v>
      </c>
      <c r="BU1095" s="434">
        <v>14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834</v>
      </c>
      <c r="CI1095" s="400">
        <v>9.8279519208107471E-2</v>
      </c>
      <c r="CJ1095" s="382">
        <v>112</v>
      </c>
      <c r="CK1095" s="400">
        <v>1.3198208814518029E-2</v>
      </c>
      <c r="CL1095" s="382">
        <v>0</v>
      </c>
      <c r="CM1095" s="400">
        <v>0</v>
      </c>
      <c r="CN1095" s="401">
        <v>24.489821768060903</v>
      </c>
      <c r="CO1095" s="401">
        <v>28.984499999999997</v>
      </c>
      <c r="CP1095" s="401">
        <v>31.62</v>
      </c>
      <c r="CQ1095" s="60"/>
    </row>
    <row r="1096" spans="1:95" x14ac:dyDescent="0.25">
      <c r="A1096" s="241"/>
      <c r="B1096" s="437" t="s">
        <v>38</v>
      </c>
      <c r="C1096" s="438">
        <v>5189</v>
      </c>
      <c r="D1096" s="439">
        <v>76</v>
      </c>
      <c r="E1096" s="439">
        <v>163</v>
      </c>
      <c r="F1096" s="439">
        <v>388</v>
      </c>
      <c r="G1096" s="439">
        <v>1696</v>
      </c>
      <c r="H1096" s="439">
        <v>2293</v>
      </c>
      <c r="I1096" s="439">
        <v>487</v>
      </c>
      <c r="J1096" s="439">
        <v>78</v>
      </c>
      <c r="K1096" s="439">
        <v>7</v>
      </c>
      <c r="L1096" s="439">
        <v>1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571</v>
      </c>
      <c r="Y1096" s="448">
        <v>0.11004047022547697</v>
      </c>
      <c r="Z1096" s="441">
        <v>85</v>
      </c>
      <c r="AA1096" s="448">
        <v>1.6380805550202351E-2</v>
      </c>
      <c r="AB1096" s="441">
        <v>1</v>
      </c>
      <c r="AC1096" s="448">
        <v>1.927153594141453E-4</v>
      </c>
      <c r="AD1096" s="449">
        <v>25.005434573135553</v>
      </c>
      <c r="AE1096" s="449">
        <v>29.3</v>
      </c>
      <c r="AF1096" s="449">
        <v>32.034999999999997</v>
      </c>
      <c r="AG1096" s="16"/>
      <c r="AH1096" s="441">
        <v>3614</v>
      </c>
      <c r="AI1096" s="439">
        <v>94</v>
      </c>
      <c r="AJ1096" s="439">
        <v>172</v>
      </c>
      <c r="AK1096" s="439">
        <v>343</v>
      </c>
      <c r="AL1096" s="439">
        <v>1283</v>
      </c>
      <c r="AM1096" s="439">
        <v>1388</v>
      </c>
      <c r="AN1096" s="439">
        <v>283</v>
      </c>
      <c r="AO1096" s="439">
        <v>42</v>
      </c>
      <c r="AP1096" s="439">
        <v>9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332</v>
      </c>
      <c r="BD1096" s="448">
        <v>9.1864969562811288E-2</v>
      </c>
      <c r="BE1096" s="441">
        <v>50</v>
      </c>
      <c r="BF1096" s="448">
        <v>1.3835085777531821E-2</v>
      </c>
      <c r="BG1096" s="441">
        <v>0</v>
      </c>
      <c r="BH1096" s="448">
        <v>0</v>
      </c>
      <c r="BI1096" s="449">
        <v>24.059216934144931</v>
      </c>
      <c r="BJ1096" s="449">
        <v>28.7075</v>
      </c>
      <c r="BK1096" s="449">
        <v>31.605</v>
      </c>
      <c r="BL1096" s="16"/>
      <c r="BM1096" s="441">
        <v>8803</v>
      </c>
      <c r="BN1096" s="439">
        <v>170</v>
      </c>
      <c r="BO1096" s="439">
        <v>335</v>
      </c>
      <c r="BP1096" s="439">
        <v>731</v>
      </c>
      <c r="BQ1096" s="439">
        <v>2979</v>
      </c>
      <c r="BR1096" s="439">
        <v>3681</v>
      </c>
      <c r="BS1096" s="439">
        <v>770</v>
      </c>
      <c r="BT1096" s="439">
        <v>120</v>
      </c>
      <c r="BU1096" s="439">
        <v>16</v>
      </c>
      <c r="BV1096" s="439">
        <v>1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903</v>
      </c>
      <c r="CI1096" s="402">
        <v>0.10257866636373963</v>
      </c>
      <c r="CJ1096" s="387">
        <v>135</v>
      </c>
      <c r="CK1096" s="402">
        <v>1.5335681017834829E-2</v>
      </c>
      <c r="CL1096" s="387">
        <v>1</v>
      </c>
      <c r="CM1096" s="402">
        <v>1.1359763716914689E-4</v>
      </c>
      <c r="CN1096" s="403">
        <v>24.616972622969499</v>
      </c>
      <c r="CO1096" s="403">
        <v>29.14</v>
      </c>
      <c r="CP1096" s="403">
        <v>31.877999999999993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23</v>
      </c>
      <c r="D1099" s="321">
        <v>0</v>
      </c>
      <c r="E1099" s="89">
        <v>0</v>
      </c>
      <c r="F1099" s="89">
        <v>0</v>
      </c>
      <c r="G1099" s="89">
        <v>10</v>
      </c>
      <c r="H1099" s="89">
        <v>8</v>
      </c>
      <c r="I1099" s="89">
        <v>4</v>
      </c>
      <c r="J1099" s="89">
        <v>1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5</v>
      </c>
      <c r="Y1099" s="30">
        <v>0.21739130434782608</v>
      </c>
      <c r="Z1099" s="99">
        <v>1</v>
      </c>
      <c r="AA1099" s="30">
        <v>4.3478260869565216E-2</v>
      </c>
      <c r="AB1099" s="99">
        <v>0</v>
      </c>
      <c r="AC1099" s="30">
        <v>0</v>
      </c>
      <c r="AD1099" s="25">
        <v>26.709565217391308</v>
      </c>
      <c r="AE1099" s="25">
        <v>32.29</v>
      </c>
      <c r="AF1099" s="25">
        <v>38.66399999999998</v>
      </c>
      <c r="AG1099" s="57"/>
      <c r="AH1099" s="96">
        <v>10</v>
      </c>
      <c r="AI1099" s="321">
        <v>0</v>
      </c>
      <c r="AJ1099" s="89">
        <v>0</v>
      </c>
      <c r="AK1099" s="89">
        <v>1</v>
      </c>
      <c r="AL1099" s="89">
        <v>0</v>
      </c>
      <c r="AM1099" s="89">
        <v>8</v>
      </c>
      <c r="AN1099" s="89">
        <v>0</v>
      </c>
      <c r="AO1099" s="89">
        <v>1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1</v>
      </c>
      <c r="BD1099" s="30">
        <v>0.1</v>
      </c>
      <c r="BE1099" s="99">
        <v>1</v>
      </c>
      <c r="BF1099" s="30">
        <v>0.1</v>
      </c>
      <c r="BG1099" s="99">
        <v>0</v>
      </c>
      <c r="BH1099" s="30">
        <v>0</v>
      </c>
      <c r="BI1099" s="25">
        <v>26.979000000000003</v>
      </c>
      <c r="BJ1099" s="25">
        <v>31.540499999999998</v>
      </c>
      <c r="BK1099" s="25" t="s">
        <v>102</v>
      </c>
      <c r="BL1099" s="57"/>
      <c r="BM1099" s="96">
        <v>33</v>
      </c>
      <c r="BN1099" s="336">
        <v>0</v>
      </c>
      <c r="BO1099" s="188">
        <v>0</v>
      </c>
      <c r="BP1099" s="188">
        <v>1</v>
      </c>
      <c r="BQ1099" s="188">
        <v>10</v>
      </c>
      <c r="BR1099" s="188">
        <v>16</v>
      </c>
      <c r="BS1099" s="188">
        <v>4</v>
      </c>
      <c r="BT1099" s="188">
        <v>2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6</v>
      </c>
      <c r="CI1099" s="30">
        <v>0.18181818181818182</v>
      </c>
      <c r="CJ1099" s="99">
        <v>2</v>
      </c>
      <c r="CK1099" s="30">
        <v>6.0606060606060608E-2</v>
      </c>
      <c r="CL1099" s="99">
        <v>0</v>
      </c>
      <c r="CM1099" s="30">
        <v>0</v>
      </c>
      <c r="CN1099" s="25">
        <v>26.791212121212116</v>
      </c>
      <c r="CO1099" s="25">
        <v>31.983999999999998</v>
      </c>
      <c r="CP1099" s="25">
        <v>36.627999999999986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22</v>
      </c>
      <c r="D1100" s="264">
        <v>0</v>
      </c>
      <c r="E1100" s="122">
        <v>0</v>
      </c>
      <c r="F1100" s="122">
        <v>0</v>
      </c>
      <c r="G1100" s="122">
        <v>2</v>
      </c>
      <c r="H1100" s="122">
        <v>11</v>
      </c>
      <c r="I1100" s="122">
        <v>8</v>
      </c>
      <c r="J1100" s="122">
        <v>1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9</v>
      </c>
      <c r="Y1100" s="31">
        <v>0.40909090909090912</v>
      </c>
      <c r="Z1100" s="100">
        <v>1</v>
      </c>
      <c r="AA1100" s="31">
        <v>4.5454545454545456E-2</v>
      </c>
      <c r="AB1100" s="100">
        <v>0</v>
      </c>
      <c r="AC1100" s="31">
        <v>0</v>
      </c>
      <c r="AD1100" s="27">
        <v>29.175909090909091</v>
      </c>
      <c r="AE1100" s="27">
        <v>32.921999999999997</v>
      </c>
      <c r="AF1100" s="27">
        <v>36.054499999999997</v>
      </c>
      <c r="AG1100" s="57"/>
      <c r="AH1100" s="97">
        <v>14</v>
      </c>
      <c r="AI1100" s="264">
        <v>0</v>
      </c>
      <c r="AJ1100" s="122">
        <v>0</v>
      </c>
      <c r="AK1100" s="122">
        <v>1</v>
      </c>
      <c r="AL1100" s="122">
        <v>1</v>
      </c>
      <c r="AM1100" s="122">
        <v>4</v>
      </c>
      <c r="AN1100" s="122">
        <v>6</v>
      </c>
      <c r="AO1100" s="122">
        <v>1</v>
      </c>
      <c r="AP1100" s="122">
        <v>1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8</v>
      </c>
      <c r="BD1100" s="31">
        <v>0.5714285714285714</v>
      </c>
      <c r="BE1100" s="100">
        <v>2</v>
      </c>
      <c r="BF1100" s="31">
        <v>0.14285714285714285</v>
      </c>
      <c r="BG1100" s="100">
        <v>0</v>
      </c>
      <c r="BH1100" s="31">
        <v>0</v>
      </c>
      <c r="BI1100" s="27">
        <v>30.382857142857141</v>
      </c>
      <c r="BJ1100" s="27">
        <v>36.747499999999995</v>
      </c>
      <c r="BK1100" s="27" t="s">
        <v>102</v>
      </c>
      <c r="BL1100" s="57"/>
      <c r="BM1100" s="97">
        <v>36</v>
      </c>
      <c r="BN1100" s="253">
        <v>0</v>
      </c>
      <c r="BO1100" s="191">
        <v>0</v>
      </c>
      <c r="BP1100" s="191">
        <v>1</v>
      </c>
      <c r="BQ1100" s="191">
        <v>3</v>
      </c>
      <c r="BR1100" s="191">
        <v>15</v>
      </c>
      <c r="BS1100" s="191">
        <v>14</v>
      </c>
      <c r="BT1100" s="191">
        <v>2</v>
      </c>
      <c r="BU1100" s="191">
        <v>1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17</v>
      </c>
      <c r="CI1100" s="31">
        <v>0.47222222222222221</v>
      </c>
      <c r="CJ1100" s="100">
        <v>3</v>
      </c>
      <c r="CK1100" s="31">
        <v>8.3333333333333329E-2</v>
      </c>
      <c r="CL1100" s="100">
        <v>0</v>
      </c>
      <c r="CM1100" s="31">
        <v>0</v>
      </c>
      <c r="CN1100" s="27">
        <v>29.645277777777778</v>
      </c>
      <c r="CO1100" s="27">
        <v>33.607500000000002</v>
      </c>
      <c r="CP1100" s="27">
        <v>38.184499999999993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22</v>
      </c>
      <c r="D1101" s="264">
        <v>0</v>
      </c>
      <c r="E1101" s="122">
        <v>0</v>
      </c>
      <c r="F1101" s="122">
        <v>0</v>
      </c>
      <c r="G1101" s="122">
        <v>4</v>
      </c>
      <c r="H1101" s="122">
        <v>16</v>
      </c>
      <c r="I1101" s="122">
        <v>1</v>
      </c>
      <c r="J1101" s="122">
        <v>1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2</v>
      </c>
      <c r="Y1101" s="31">
        <v>9.0909090909090912E-2</v>
      </c>
      <c r="Z1101" s="100">
        <v>1</v>
      </c>
      <c r="AA1101" s="31">
        <v>4.5454545454545456E-2</v>
      </c>
      <c r="AB1101" s="100">
        <v>0</v>
      </c>
      <c r="AC1101" s="31">
        <v>0</v>
      </c>
      <c r="AD1101" s="27">
        <v>27.348636363636363</v>
      </c>
      <c r="AE1101" s="27">
        <v>29.559000000000001</v>
      </c>
      <c r="AF1101" s="27">
        <v>35.261499999999991</v>
      </c>
      <c r="AG1101" s="57"/>
      <c r="AH1101" s="97">
        <v>18</v>
      </c>
      <c r="AI1101" s="264">
        <v>0</v>
      </c>
      <c r="AJ1101" s="122">
        <v>0</v>
      </c>
      <c r="AK1101" s="122">
        <v>0</v>
      </c>
      <c r="AL1101" s="122">
        <v>2</v>
      </c>
      <c r="AM1101" s="122">
        <v>11</v>
      </c>
      <c r="AN1101" s="122">
        <v>2</v>
      </c>
      <c r="AO1101" s="122">
        <v>3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5</v>
      </c>
      <c r="BD1101" s="31">
        <v>0.27777777777777779</v>
      </c>
      <c r="BE1101" s="100">
        <v>3</v>
      </c>
      <c r="BF1101" s="31">
        <v>0.16666666666666666</v>
      </c>
      <c r="BG1101" s="100">
        <v>0</v>
      </c>
      <c r="BH1101" s="31">
        <v>0</v>
      </c>
      <c r="BI1101" s="27">
        <v>28.488888888888894</v>
      </c>
      <c r="BJ1101" s="27">
        <v>38.907499999999999</v>
      </c>
      <c r="BK1101" s="27" t="s">
        <v>102</v>
      </c>
      <c r="BL1101" s="57"/>
      <c r="BM1101" s="97">
        <v>40</v>
      </c>
      <c r="BN1101" s="253">
        <v>0</v>
      </c>
      <c r="BO1101" s="191">
        <v>0</v>
      </c>
      <c r="BP1101" s="191">
        <v>0</v>
      </c>
      <c r="BQ1101" s="191">
        <v>6</v>
      </c>
      <c r="BR1101" s="191">
        <v>27</v>
      </c>
      <c r="BS1101" s="191">
        <v>3</v>
      </c>
      <c r="BT1101" s="191">
        <v>4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7</v>
      </c>
      <c r="CI1101" s="31">
        <v>0.17499999999999999</v>
      </c>
      <c r="CJ1101" s="100">
        <v>4</v>
      </c>
      <c r="CK1101" s="31">
        <v>0.1</v>
      </c>
      <c r="CL1101" s="100">
        <v>0</v>
      </c>
      <c r="CM1101" s="31">
        <v>0</v>
      </c>
      <c r="CN1101" s="27">
        <v>27.861750000000011</v>
      </c>
      <c r="CO1101" s="27">
        <v>31.5105</v>
      </c>
      <c r="CP1101" s="27">
        <v>39.267499999999998</v>
      </c>
      <c r="CQ1101" s="57"/>
    </row>
    <row r="1102" spans="1:95" x14ac:dyDescent="0.25">
      <c r="A1102" s="241">
        <v>2</v>
      </c>
      <c r="B1102" s="312">
        <v>0.125</v>
      </c>
      <c r="C1102" s="97">
        <v>18</v>
      </c>
      <c r="D1102" s="264">
        <v>0</v>
      </c>
      <c r="E1102" s="122">
        <v>0</v>
      </c>
      <c r="F1102" s="122">
        <v>0</v>
      </c>
      <c r="G1102" s="122">
        <v>2</v>
      </c>
      <c r="H1102" s="122">
        <v>9</v>
      </c>
      <c r="I1102" s="122">
        <v>5</v>
      </c>
      <c r="J1102" s="122">
        <v>2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7</v>
      </c>
      <c r="Y1102" s="31">
        <v>0.3888888888888889</v>
      </c>
      <c r="Z1102" s="100">
        <v>2</v>
      </c>
      <c r="AA1102" s="31">
        <v>0.1111111111111111</v>
      </c>
      <c r="AB1102" s="100">
        <v>0</v>
      </c>
      <c r="AC1102" s="31">
        <v>0</v>
      </c>
      <c r="AD1102" s="27">
        <v>29.473888888888887</v>
      </c>
      <c r="AE1102" s="27">
        <v>34.850499999999997</v>
      </c>
      <c r="AF1102" s="27" t="s">
        <v>102</v>
      </c>
      <c r="AG1102" s="57"/>
      <c r="AH1102" s="97">
        <v>21</v>
      </c>
      <c r="AI1102" s="264">
        <v>0</v>
      </c>
      <c r="AJ1102" s="122">
        <v>0</v>
      </c>
      <c r="AK1102" s="122">
        <v>1</v>
      </c>
      <c r="AL1102" s="122">
        <v>4</v>
      </c>
      <c r="AM1102" s="122">
        <v>14</v>
      </c>
      <c r="AN1102" s="122">
        <v>2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2</v>
      </c>
      <c r="BD1102" s="31">
        <v>9.5238095238095233E-2</v>
      </c>
      <c r="BE1102" s="100">
        <v>0</v>
      </c>
      <c r="BF1102" s="31">
        <v>0</v>
      </c>
      <c r="BG1102" s="100">
        <v>0</v>
      </c>
      <c r="BH1102" s="31">
        <v>0</v>
      </c>
      <c r="BI1102" s="27">
        <v>26.35380952380952</v>
      </c>
      <c r="BJ1102" s="27">
        <v>29.635000000000002</v>
      </c>
      <c r="BK1102" s="27">
        <v>31.414999999999999</v>
      </c>
      <c r="BL1102" s="57"/>
      <c r="BM1102" s="97">
        <v>39</v>
      </c>
      <c r="BN1102" s="253">
        <v>0</v>
      </c>
      <c r="BO1102" s="191">
        <v>0</v>
      </c>
      <c r="BP1102" s="191">
        <v>1</v>
      </c>
      <c r="BQ1102" s="191">
        <v>6</v>
      </c>
      <c r="BR1102" s="191">
        <v>23</v>
      </c>
      <c r="BS1102" s="191">
        <v>7</v>
      </c>
      <c r="BT1102" s="191">
        <v>2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9</v>
      </c>
      <c r="CI1102" s="31">
        <v>0.23076923076923078</v>
      </c>
      <c r="CJ1102" s="100">
        <v>2</v>
      </c>
      <c r="CK1102" s="31">
        <v>5.128205128205128E-2</v>
      </c>
      <c r="CL1102" s="100">
        <v>0</v>
      </c>
      <c r="CM1102" s="31">
        <v>0</v>
      </c>
      <c r="CN1102" s="27">
        <v>27.793846153846143</v>
      </c>
      <c r="CO1102" s="27">
        <v>32.049999999999997</v>
      </c>
      <c r="CP1102" s="27">
        <v>37.119999999999997</v>
      </c>
      <c r="CQ1102" s="57"/>
    </row>
    <row r="1103" spans="1:95" x14ac:dyDescent="0.25">
      <c r="A1103" s="241">
        <v>2</v>
      </c>
      <c r="B1103" s="312">
        <v>0.16666700000000001</v>
      </c>
      <c r="C1103" s="97">
        <v>29</v>
      </c>
      <c r="D1103" s="264">
        <v>0</v>
      </c>
      <c r="E1103" s="122">
        <v>1</v>
      </c>
      <c r="F1103" s="122">
        <v>1</v>
      </c>
      <c r="G1103" s="122">
        <v>2</v>
      </c>
      <c r="H1103" s="122">
        <v>12</v>
      </c>
      <c r="I1103" s="122">
        <v>9</v>
      </c>
      <c r="J1103" s="122">
        <v>4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13</v>
      </c>
      <c r="Y1103" s="31">
        <v>0.44827586206896552</v>
      </c>
      <c r="Z1103" s="100">
        <v>4</v>
      </c>
      <c r="AA1103" s="31">
        <v>0.13793103448275862</v>
      </c>
      <c r="AB1103" s="100">
        <v>0</v>
      </c>
      <c r="AC1103" s="31">
        <v>0</v>
      </c>
      <c r="AD1103" s="27">
        <v>28.980689655172409</v>
      </c>
      <c r="AE1103" s="27">
        <v>34.31</v>
      </c>
      <c r="AF1103" s="27">
        <v>37.494999999999997</v>
      </c>
      <c r="AG1103" s="57"/>
      <c r="AH1103" s="97">
        <v>33</v>
      </c>
      <c r="AI1103" s="264">
        <v>0</v>
      </c>
      <c r="AJ1103" s="122">
        <v>0</v>
      </c>
      <c r="AK1103" s="122">
        <v>2</v>
      </c>
      <c r="AL1103" s="122">
        <v>7</v>
      </c>
      <c r="AM1103" s="122">
        <v>20</v>
      </c>
      <c r="AN1103" s="122">
        <v>3</v>
      </c>
      <c r="AO1103" s="122">
        <v>1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4</v>
      </c>
      <c r="BD1103" s="31">
        <v>0.12121212121212122</v>
      </c>
      <c r="BE1103" s="100">
        <v>1</v>
      </c>
      <c r="BF1103" s="31">
        <v>3.0303030303030304E-2</v>
      </c>
      <c r="BG1103" s="100">
        <v>0</v>
      </c>
      <c r="BH1103" s="31">
        <v>0</v>
      </c>
      <c r="BI1103" s="27">
        <v>26.760000000000005</v>
      </c>
      <c r="BJ1103" s="27">
        <v>29.827000000000002</v>
      </c>
      <c r="BK1103" s="27">
        <v>34.827999999999982</v>
      </c>
      <c r="BL1103" s="57"/>
      <c r="BM1103" s="97">
        <v>62</v>
      </c>
      <c r="BN1103" s="253">
        <v>0</v>
      </c>
      <c r="BO1103" s="191">
        <v>1</v>
      </c>
      <c r="BP1103" s="191">
        <v>3</v>
      </c>
      <c r="BQ1103" s="191">
        <v>9</v>
      </c>
      <c r="BR1103" s="191">
        <v>32</v>
      </c>
      <c r="BS1103" s="191">
        <v>12</v>
      </c>
      <c r="BT1103" s="191">
        <v>5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17</v>
      </c>
      <c r="CI1103" s="31">
        <v>0.27419354838709675</v>
      </c>
      <c r="CJ1103" s="100">
        <v>5</v>
      </c>
      <c r="CK1103" s="31">
        <v>8.0645161290322578E-2</v>
      </c>
      <c r="CL1103" s="100">
        <v>0</v>
      </c>
      <c r="CM1103" s="31">
        <v>0</v>
      </c>
      <c r="CN1103" s="27">
        <v>27.798709677419364</v>
      </c>
      <c r="CO1103" s="27">
        <v>32.496499999999997</v>
      </c>
      <c r="CP1103" s="27">
        <v>37.157999999999987</v>
      </c>
      <c r="CQ1103" s="57"/>
    </row>
    <row r="1104" spans="1:95" x14ac:dyDescent="0.25">
      <c r="A1104" s="241">
        <v>2</v>
      </c>
      <c r="B1104" s="312">
        <v>0.20833299999999999</v>
      </c>
      <c r="C1104" s="97">
        <v>64</v>
      </c>
      <c r="D1104" s="264">
        <v>0</v>
      </c>
      <c r="E1104" s="122">
        <v>0</v>
      </c>
      <c r="F1104" s="122">
        <v>1</v>
      </c>
      <c r="G1104" s="122">
        <v>11</v>
      </c>
      <c r="H1104" s="122">
        <v>36</v>
      </c>
      <c r="I1104" s="122">
        <v>15</v>
      </c>
      <c r="J1104" s="122">
        <v>1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16</v>
      </c>
      <c r="Y1104" s="31">
        <v>0.25</v>
      </c>
      <c r="Z1104" s="100">
        <v>1</v>
      </c>
      <c r="AA1104" s="31">
        <v>1.5625E-2</v>
      </c>
      <c r="AB1104" s="100">
        <v>0</v>
      </c>
      <c r="AC1104" s="31">
        <v>0</v>
      </c>
      <c r="AD1104" s="27">
        <v>27.662656249999994</v>
      </c>
      <c r="AE1104" s="27">
        <v>32.06</v>
      </c>
      <c r="AF1104" s="27">
        <v>33.185000000000002</v>
      </c>
      <c r="AG1104" s="57"/>
      <c r="AH1104" s="97">
        <v>52</v>
      </c>
      <c r="AI1104" s="264">
        <v>0</v>
      </c>
      <c r="AJ1104" s="122">
        <v>0</v>
      </c>
      <c r="AK1104" s="122">
        <v>6</v>
      </c>
      <c r="AL1104" s="122">
        <v>15</v>
      </c>
      <c r="AM1104" s="122">
        <v>18</v>
      </c>
      <c r="AN1104" s="122">
        <v>10</v>
      </c>
      <c r="AO1104" s="122">
        <v>3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12</v>
      </c>
      <c r="BD1104" s="31">
        <v>0.23076923076923078</v>
      </c>
      <c r="BE1104" s="100">
        <v>3</v>
      </c>
      <c r="BF1104" s="31">
        <v>5.7692307692307696E-2</v>
      </c>
      <c r="BG1104" s="100">
        <v>0</v>
      </c>
      <c r="BH1104" s="31">
        <v>0</v>
      </c>
      <c r="BI1104" s="27">
        <v>26.1</v>
      </c>
      <c r="BJ1104" s="27">
        <v>30.611499999999999</v>
      </c>
      <c r="BK1104" s="27">
        <v>35.0625</v>
      </c>
      <c r="BL1104" s="57"/>
      <c r="BM1104" s="97">
        <v>116</v>
      </c>
      <c r="BN1104" s="253">
        <v>0</v>
      </c>
      <c r="BO1104" s="191">
        <v>0</v>
      </c>
      <c r="BP1104" s="191">
        <v>7</v>
      </c>
      <c r="BQ1104" s="191">
        <v>26</v>
      </c>
      <c r="BR1104" s="191">
        <v>54</v>
      </c>
      <c r="BS1104" s="191">
        <v>25</v>
      </c>
      <c r="BT1104" s="191">
        <v>4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28</v>
      </c>
      <c r="CI1104" s="31">
        <v>0.2413793103448276</v>
      </c>
      <c r="CJ1104" s="100">
        <v>4</v>
      </c>
      <c r="CK1104" s="31">
        <v>3.4482758620689655E-2</v>
      </c>
      <c r="CL1104" s="100">
        <v>0</v>
      </c>
      <c r="CM1104" s="31">
        <v>0</v>
      </c>
      <c r="CN1104" s="27">
        <v>26.962155172413794</v>
      </c>
      <c r="CO1104" s="27">
        <v>31.556500000000003</v>
      </c>
      <c r="CP1104" s="27">
        <v>33.629499999999993</v>
      </c>
      <c r="CQ1104" s="57"/>
    </row>
    <row r="1105" spans="1:95" x14ac:dyDescent="0.25">
      <c r="A1105" s="241">
        <v>2</v>
      </c>
      <c r="B1105" s="312">
        <v>0.25</v>
      </c>
      <c r="C1105" s="97">
        <v>167</v>
      </c>
      <c r="D1105" s="264">
        <v>2</v>
      </c>
      <c r="E1105" s="122">
        <v>0</v>
      </c>
      <c r="F1105" s="122">
        <v>10</v>
      </c>
      <c r="G1105" s="122">
        <v>30</v>
      </c>
      <c r="H1105" s="122">
        <v>89</v>
      </c>
      <c r="I1105" s="122">
        <v>31</v>
      </c>
      <c r="J1105" s="122">
        <v>5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36</v>
      </c>
      <c r="Y1105" s="31">
        <v>0.21556886227544911</v>
      </c>
      <c r="Z1105" s="100">
        <v>5</v>
      </c>
      <c r="AA1105" s="31">
        <v>2.9940119760479042E-2</v>
      </c>
      <c r="AB1105" s="100">
        <v>0</v>
      </c>
      <c r="AC1105" s="31">
        <v>0</v>
      </c>
      <c r="AD1105" s="27">
        <v>26.974311377245513</v>
      </c>
      <c r="AE1105" s="27">
        <v>31.693999999999996</v>
      </c>
      <c r="AF1105" s="27">
        <v>34.091999999999999</v>
      </c>
      <c r="AG1105" s="57"/>
      <c r="AH1105" s="97">
        <v>142</v>
      </c>
      <c r="AI1105" s="264">
        <v>0</v>
      </c>
      <c r="AJ1105" s="122">
        <v>1</v>
      </c>
      <c r="AK1105" s="122">
        <v>5</v>
      </c>
      <c r="AL1105" s="122">
        <v>32</v>
      </c>
      <c r="AM1105" s="122">
        <v>65</v>
      </c>
      <c r="AN1105" s="122">
        <v>33</v>
      </c>
      <c r="AO1105" s="122">
        <v>5</v>
      </c>
      <c r="AP1105" s="122">
        <v>1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39</v>
      </c>
      <c r="BD1105" s="31">
        <v>0.27464788732394368</v>
      </c>
      <c r="BE1105" s="100">
        <v>6</v>
      </c>
      <c r="BF1105" s="31">
        <v>4.2253521126760563E-2</v>
      </c>
      <c r="BG1105" s="100">
        <v>0</v>
      </c>
      <c r="BH1105" s="31">
        <v>0</v>
      </c>
      <c r="BI1105" s="27">
        <v>27.456830985915495</v>
      </c>
      <c r="BJ1105" s="27">
        <v>32.356999999999999</v>
      </c>
      <c r="BK1105" s="27">
        <v>34.524499999999996</v>
      </c>
      <c r="BL1105" s="57"/>
      <c r="BM1105" s="97">
        <v>309</v>
      </c>
      <c r="BN1105" s="253">
        <v>2</v>
      </c>
      <c r="BO1105" s="191">
        <v>1</v>
      </c>
      <c r="BP1105" s="191">
        <v>15</v>
      </c>
      <c r="BQ1105" s="191">
        <v>62</v>
      </c>
      <c r="BR1105" s="191">
        <v>154</v>
      </c>
      <c r="BS1105" s="191">
        <v>64</v>
      </c>
      <c r="BT1105" s="191">
        <v>10</v>
      </c>
      <c r="BU1105" s="191">
        <v>1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75</v>
      </c>
      <c r="CI1105" s="31">
        <v>0.24271844660194175</v>
      </c>
      <c r="CJ1105" s="100">
        <v>11</v>
      </c>
      <c r="CK1105" s="31">
        <v>3.5598705501618123E-2</v>
      </c>
      <c r="CL1105" s="100">
        <v>0</v>
      </c>
      <c r="CM1105" s="31">
        <v>0</v>
      </c>
      <c r="CN1105" s="27">
        <v>27.196051779935292</v>
      </c>
      <c r="CO1105" s="27">
        <v>32.004999999999995</v>
      </c>
      <c r="CP1105" s="27">
        <v>34.344999999999999</v>
      </c>
      <c r="CQ1105" s="57"/>
    </row>
    <row r="1106" spans="1:95" x14ac:dyDescent="0.25">
      <c r="A1106" s="241">
        <v>2</v>
      </c>
      <c r="B1106" s="312">
        <v>0.29166700000000001</v>
      </c>
      <c r="C1106" s="97">
        <v>436</v>
      </c>
      <c r="D1106" s="264">
        <v>2</v>
      </c>
      <c r="E1106" s="122">
        <v>5</v>
      </c>
      <c r="F1106" s="122">
        <v>26</v>
      </c>
      <c r="G1106" s="122">
        <v>164</v>
      </c>
      <c r="H1106" s="122">
        <v>195</v>
      </c>
      <c r="I1106" s="122">
        <v>40</v>
      </c>
      <c r="J1106" s="122">
        <v>2</v>
      </c>
      <c r="K1106" s="122">
        <v>2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44</v>
      </c>
      <c r="Y1106" s="31">
        <v>0.10091743119266056</v>
      </c>
      <c r="Z1106" s="100">
        <v>4</v>
      </c>
      <c r="AA1106" s="31">
        <v>9.1743119266055051E-3</v>
      </c>
      <c r="AB1106" s="100">
        <v>0</v>
      </c>
      <c r="AC1106" s="31">
        <v>0</v>
      </c>
      <c r="AD1106" s="27">
        <v>25.466628440366964</v>
      </c>
      <c r="AE1106" s="27">
        <v>29.341499999999996</v>
      </c>
      <c r="AF1106" s="27">
        <v>31.624500000000001</v>
      </c>
      <c r="AG1106" s="57"/>
      <c r="AH1106" s="97">
        <v>229</v>
      </c>
      <c r="AI1106" s="264">
        <v>0</v>
      </c>
      <c r="AJ1106" s="122">
        <v>2</v>
      </c>
      <c r="AK1106" s="122">
        <v>19</v>
      </c>
      <c r="AL1106" s="122">
        <v>85</v>
      </c>
      <c r="AM1106" s="122">
        <v>93</v>
      </c>
      <c r="AN1106" s="122">
        <v>26</v>
      </c>
      <c r="AO1106" s="122">
        <v>4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30</v>
      </c>
      <c r="BD1106" s="31">
        <v>0.13100436681222707</v>
      </c>
      <c r="BE1106" s="100">
        <v>4</v>
      </c>
      <c r="BF1106" s="31">
        <v>1.7467248908296942E-2</v>
      </c>
      <c r="BG1106" s="100">
        <v>0</v>
      </c>
      <c r="BH1106" s="31">
        <v>0</v>
      </c>
      <c r="BI1106" s="27">
        <v>25.323886462882069</v>
      </c>
      <c r="BJ1106" s="27">
        <v>29.73</v>
      </c>
      <c r="BK1106" s="27">
        <v>31.664999999999999</v>
      </c>
      <c r="BL1106" s="57"/>
      <c r="BM1106" s="97">
        <v>665</v>
      </c>
      <c r="BN1106" s="253">
        <v>2</v>
      </c>
      <c r="BO1106" s="191">
        <v>7</v>
      </c>
      <c r="BP1106" s="191">
        <v>45</v>
      </c>
      <c r="BQ1106" s="191">
        <v>249</v>
      </c>
      <c r="BR1106" s="191">
        <v>288</v>
      </c>
      <c r="BS1106" s="191">
        <v>66</v>
      </c>
      <c r="BT1106" s="191">
        <v>6</v>
      </c>
      <c r="BU1106" s="191">
        <v>2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74</v>
      </c>
      <c r="CI1106" s="31">
        <v>0.11127819548872181</v>
      </c>
      <c r="CJ1106" s="100">
        <v>8</v>
      </c>
      <c r="CK1106" s="31">
        <v>1.2030075187969926E-2</v>
      </c>
      <c r="CL1106" s="100">
        <v>0</v>
      </c>
      <c r="CM1106" s="31">
        <v>0</v>
      </c>
      <c r="CN1106" s="27">
        <v>25.417473684210524</v>
      </c>
      <c r="CO1106" s="27">
        <v>29.418000000000003</v>
      </c>
      <c r="CP1106" s="27">
        <v>31.592999999999996</v>
      </c>
      <c r="CQ1106" s="57"/>
    </row>
    <row r="1107" spans="1:95" x14ac:dyDescent="0.25">
      <c r="A1107" s="241">
        <v>2</v>
      </c>
      <c r="B1107" s="312">
        <v>0.33333299999999999</v>
      </c>
      <c r="C1107" s="97">
        <v>556</v>
      </c>
      <c r="D1107" s="264">
        <v>5</v>
      </c>
      <c r="E1107" s="122">
        <v>37</v>
      </c>
      <c r="F1107" s="122">
        <v>82</v>
      </c>
      <c r="G1107" s="122">
        <v>238</v>
      </c>
      <c r="H1107" s="122">
        <v>166</v>
      </c>
      <c r="I1107" s="122">
        <v>25</v>
      </c>
      <c r="J1107" s="122">
        <v>2</v>
      </c>
      <c r="K1107" s="122">
        <v>0</v>
      </c>
      <c r="L1107" s="122">
        <v>0</v>
      </c>
      <c r="M1107" s="122">
        <v>1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28</v>
      </c>
      <c r="Y1107" s="31">
        <v>5.0359712230215826E-2</v>
      </c>
      <c r="Z1107" s="100">
        <v>3</v>
      </c>
      <c r="AA1107" s="31">
        <v>5.3956834532374104E-3</v>
      </c>
      <c r="AB1107" s="100">
        <v>1</v>
      </c>
      <c r="AC1107" s="31">
        <v>1.7985611510791368E-3</v>
      </c>
      <c r="AD1107" s="27">
        <v>22.918776978417263</v>
      </c>
      <c r="AE1107" s="27">
        <v>27.288</v>
      </c>
      <c r="AF1107" s="27">
        <v>30.013000000000002</v>
      </c>
      <c r="AG1107" s="57"/>
      <c r="AH1107" s="97">
        <v>318</v>
      </c>
      <c r="AI1107" s="264">
        <v>4</v>
      </c>
      <c r="AJ1107" s="122">
        <v>13</v>
      </c>
      <c r="AK1107" s="122">
        <v>48</v>
      </c>
      <c r="AL1107" s="122">
        <v>136</v>
      </c>
      <c r="AM1107" s="122">
        <v>91</v>
      </c>
      <c r="AN1107" s="122">
        <v>22</v>
      </c>
      <c r="AO1107" s="122">
        <v>3</v>
      </c>
      <c r="AP1107" s="122">
        <v>1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26</v>
      </c>
      <c r="BD1107" s="31">
        <v>8.1761006289308172E-2</v>
      </c>
      <c r="BE1107" s="100">
        <v>4</v>
      </c>
      <c r="BF1107" s="31">
        <v>1.2578616352201259E-2</v>
      </c>
      <c r="BG1107" s="100">
        <v>0</v>
      </c>
      <c r="BH1107" s="31">
        <v>0</v>
      </c>
      <c r="BI1107" s="27">
        <v>23.493144654088038</v>
      </c>
      <c r="BJ1107" s="27">
        <v>28.623000000000001</v>
      </c>
      <c r="BK1107" s="27">
        <v>31.101000000000003</v>
      </c>
      <c r="BL1107" s="57"/>
      <c r="BM1107" s="97">
        <v>874</v>
      </c>
      <c r="BN1107" s="253">
        <v>9</v>
      </c>
      <c r="BO1107" s="191">
        <v>50</v>
      </c>
      <c r="BP1107" s="191">
        <v>130</v>
      </c>
      <c r="BQ1107" s="191">
        <v>374</v>
      </c>
      <c r="BR1107" s="191">
        <v>257</v>
      </c>
      <c r="BS1107" s="191">
        <v>47</v>
      </c>
      <c r="BT1107" s="191">
        <v>5</v>
      </c>
      <c r="BU1107" s="191">
        <v>1</v>
      </c>
      <c r="BV1107" s="191">
        <v>0</v>
      </c>
      <c r="BW1107" s="191">
        <v>1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54</v>
      </c>
      <c r="CI1107" s="31">
        <v>6.1784897025171627E-2</v>
      </c>
      <c r="CJ1107" s="100">
        <v>7</v>
      </c>
      <c r="CK1107" s="31">
        <v>8.0091533180778034E-3</v>
      </c>
      <c r="CL1107" s="100">
        <v>1</v>
      </c>
      <c r="CM1107" s="31">
        <v>1.1441647597254005E-3</v>
      </c>
      <c r="CN1107" s="27">
        <v>23.127757437070912</v>
      </c>
      <c r="CO1107" s="27">
        <v>27.675000000000001</v>
      </c>
      <c r="CP1107" s="27">
        <v>30.427500000000002</v>
      </c>
      <c r="CQ1107" s="57"/>
    </row>
    <row r="1108" spans="1:95" x14ac:dyDescent="0.25">
      <c r="A1108" s="241">
        <v>2</v>
      </c>
      <c r="B1108" s="312">
        <v>0.375</v>
      </c>
      <c r="C1108" s="97">
        <v>392</v>
      </c>
      <c r="D1108" s="264">
        <v>6</v>
      </c>
      <c r="E1108" s="122">
        <v>28</v>
      </c>
      <c r="F1108" s="122">
        <v>41</v>
      </c>
      <c r="G1108" s="122">
        <v>112</v>
      </c>
      <c r="H1108" s="122">
        <v>165</v>
      </c>
      <c r="I1108" s="122">
        <v>34</v>
      </c>
      <c r="J1108" s="122">
        <v>6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39</v>
      </c>
      <c r="Y1108" s="31">
        <v>9.9489795918367346E-2</v>
      </c>
      <c r="Z1108" s="100">
        <v>6</v>
      </c>
      <c r="AA1108" s="31">
        <v>1.5306122448979591E-2</v>
      </c>
      <c r="AB1108" s="100">
        <v>0</v>
      </c>
      <c r="AC1108" s="31">
        <v>0</v>
      </c>
      <c r="AD1108" s="27">
        <v>24.23844387755102</v>
      </c>
      <c r="AE1108" s="27">
        <v>29.070499999999999</v>
      </c>
      <c r="AF1108" s="27">
        <v>32.512999999999998</v>
      </c>
      <c r="AG1108" s="57"/>
      <c r="AH1108" s="97">
        <v>273</v>
      </c>
      <c r="AI1108" s="264">
        <v>10</v>
      </c>
      <c r="AJ1108" s="122">
        <v>26</v>
      </c>
      <c r="AK1108" s="122">
        <v>46</v>
      </c>
      <c r="AL1108" s="122">
        <v>95</v>
      </c>
      <c r="AM1108" s="122">
        <v>80</v>
      </c>
      <c r="AN1108" s="122">
        <v>14</v>
      </c>
      <c r="AO1108" s="122">
        <v>1</v>
      </c>
      <c r="AP1108" s="122">
        <v>1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16</v>
      </c>
      <c r="BD1108" s="31">
        <v>5.8608058608058608E-2</v>
      </c>
      <c r="BE1108" s="100">
        <v>2</v>
      </c>
      <c r="BF1108" s="31">
        <v>7.326007326007326E-3</v>
      </c>
      <c r="BG1108" s="100">
        <v>0</v>
      </c>
      <c r="BH1108" s="31">
        <v>0</v>
      </c>
      <c r="BI1108" s="27">
        <v>22.210219780219774</v>
      </c>
      <c r="BJ1108" s="27">
        <v>28.071999999999999</v>
      </c>
      <c r="BK1108" s="27">
        <v>30.362000000000002</v>
      </c>
      <c r="BL1108" s="57"/>
      <c r="BM1108" s="97">
        <v>665</v>
      </c>
      <c r="BN1108" s="253">
        <v>16</v>
      </c>
      <c r="BO1108" s="191">
        <v>54</v>
      </c>
      <c r="BP1108" s="191">
        <v>87</v>
      </c>
      <c r="BQ1108" s="191">
        <v>207</v>
      </c>
      <c r="BR1108" s="191">
        <v>245</v>
      </c>
      <c r="BS1108" s="191">
        <v>48</v>
      </c>
      <c r="BT1108" s="191">
        <v>7</v>
      </c>
      <c r="BU1108" s="191">
        <v>1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55</v>
      </c>
      <c r="CI1108" s="31">
        <v>8.2706766917293228E-2</v>
      </c>
      <c r="CJ1108" s="100">
        <v>8</v>
      </c>
      <c r="CK1108" s="31">
        <v>1.2030075187969926E-2</v>
      </c>
      <c r="CL1108" s="100">
        <v>0</v>
      </c>
      <c r="CM1108" s="31">
        <v>0</v>
      </c>
      <c r="CN1108" s="27">
        <v>23.40580451127823</v>
      </c>
      <c r="CO1108" s="27">
        <v>28.68</v>
      </c>
      <c r="CP1108" s="27">
        <v>31.580999999999985</v>
      </c>
      <c r="CQ1108" s="57"/>
    </row>
    <row r="1109" spans="1:95" x14ac:dyDescent="0.25">
      <c r="A1109" s="241">
        <v>2</v>
      </c>
      <c r="B1109" s="312">
        <v>0.41666700000000001</v>
      </c>
      <c r="C1109" s="97">
        <v>302</v>
      </c>
      <c r="D1109" s="264">
        <v>6</v>
      </c>
      <c r="E1109" s="122">
        <v>8</v>
      </c>
      <c r="F1109" s="122">
        <v>29</v>
      </c>
      <c r="G1109" s="122">
        <v>108</v>
      </c>
      <c r="H1109" s="122">
        <v>117</v>
      </c>
      <c r="I1109" s="122">
        <v>31</v>
      </c>
      <c r="J1109" s="122">
        <v>3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34</v>
      </c>
      <c r="Y1109" s="31">
        <v>0.11258278145695365</v>
      </c>
      <c r="Z1109" s="100">
        <v>3</v>
      </c>
      <c r="AA1109" s="31">
        <v>9.9337748344370865E-3</v>
      </c>
      <c r="AB1109" s="100">
        <v>0</v>
      </c>
      <c r="AC1109" s="31">
        <v>0</v>
      </c>
      <c r="AD1109" s="27">
        <v>24.634337748344354</v>
      </c>
      <c r="AE1109" s="27">
        <v>29.33</v>
      </c>
      <c r="AF1109" s="27">
        <v>31.592500000000001</v>
      </c>
      <c r="AG1109" s="57"/>
      <c r="AH1109" s="97">
        <v>243</v>
      </c>
      <c r="AI1109" s="264">
        <v>12</v>
      </c>
      <c r="AJ1109" s="122">
        <v>24</v>
      </c>
      <c r="AK1109" s="122">
        <v>40</v>
      </c>
      <c r="AL1109" s="122">
        <v>78</v>
      </c>
      <c r="AM1109" s="122">
        <v>77</v>
      </c>
      <c r="AN1109" s="122">
        <v>9</v>
      </c>
      <c r="AO1109" s="122">
        <v>3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12</v>
      </c>
      <c r="BD1109" s="31">
        <v>4.9382716049382713E-2</v>
      </c>
      <c r="BE1109" s="100">
        <v>3</v>
      </c>
      <c r="BF1109" s="31">
        <v>1.2345679012345678E-2</v>
      </c>
      <c r="BG1109" s="100">
        <v>0</v>
      </c>
      <c r="BH1109" s="31">
        <v>0</v>
      </c>
      <c r="BI1109" s="27">
        <v>22.172016460905354</v>
      </c>
      <c r="BJ1109" s="27">
        <v>28.152000000000001</v>
      </c>
      <c r="BK1109" s="27">
        <v>30.353999999999992</v>
      </c>
      <c r="BL1109" s="57"/>
      <c r="BM1109" s="97">
        <v>545</v>
      </c>
      <c r="BN1109" s="253">
        <v>18</v>
      </c>
      <c r="BO1109" s="191">
        <v>32</v>
      </c>
      <c r="BP1109" s="191">
        <v>69</v>
      </c>
      <c r="BQ1109" s="191">
        <v>186</v>
      </c>
      <c r="BR1109" s="191">
        <v>194</v>
      </c>
      <c r="BS1109" s="191">
        <v>40</v>
      </c>
      <c r="BT1109" s="191">
        <v>6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46</v>
      </c>
      <c r="CI1109" s="31">
        <v>8.4403669724770647E-2</v>
      </c>
      <c r="CJ1109" s="100">
        <v>6</v>
      </c>
      <c r="CK1109" s="31">
        <v>1.1009174311926606E-2</v>
      </c>
      <c r="CL1109" s="100">
        <v>0</v>
      </c>
      <c r="CM1109" s="31">
        <v>0</v>
      </c>
      <c r="CN1109" s="27">
        <v>23.536458715596329</v>
      </c>
      <c r="CO1109" s="27">
        <v>28.76</v>
      </c>
      <c r="CP1109" s="27">
        <v>31.019999999999992</v>
      </c>
      <c r="CQ1109" s="57"/>
    </row>
    <row r="1110" spans="1:95" x14ac:dyDescent="0.25">
      <c r="A1110" s="241">
        <v>2</v>
      </c>
      <c r="B1110" s="312">
        <v>0.45833299999999999</v>
      </c>
      <c r="C1110" s="97">
        <v>319</v>
      </c>
      <c r="D1110" s="264">
        <v>2</v>
      </c>
      <c r="E1110" s="122">
        <v>19</v>
      </c>
      <c r="F1110" s="122">
        <v>22</v>
      </c>
      <c r="G1110" s="122">
        <v>115</v>
      </c>
      <c r="H1110" s="122">
        <v>128</v>
      </c>
      <c r="I1110" s="122">
        <v>27</v>
      </c>
      <c r="J1110" s="122">
        <v>4</v>
      </c>
      <c r="K1110" s="122">
        <v>2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33</v>
      </c>
      <c r="Y1110" s="31">
        <v>0.10344827586206896</v>
      </c>
      <c r="Z1110" s="100">
        <v>6</v>
      </c>
      <c r="AA1110" s="31">
        <v>1.8808777429467086E-2</v>
      </c>
      <c r="AB1110" s="100">
        <v>0</v>
      </c>
      <c r="AC1110" s="31">
        <v>0</v>
      </c>
      <c r="AD1110" s="27">
        <v>24.73824451410659</v>
      </c>
      <c r="AE1110" s="27">
        <v>29.1</v>
      </c>
      <c r="AF1110" s="27">
        <v>32.54</v>
      </c>
      <c r="AG1110" s="57"/>
      <c r="AH1110" s="97">
        <v>253</v>
      </c>
      <c r="AI1110" s="264">
        <v>3</v>
      </c>
      <c r="AJ1110" s="122">
        <v>15</v>
      </c>
      <c r="AK1110" s="122">
        <v>38</v>
      </c>
      <c r="AL1110" s="122">
        <v>98</v>
      </c>
      <c r="AM1110" s="122">
        <v>76</v>
      </c>
      <c r="AN1110" s="122">
        <v>21</v>
      </c>
      <c r="AO1110" s="122">
        <v>1</v>
      </c>
      <c r="AP1110" s="122">
        <v>1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23</v>
      </c>
      <c r="BD1110" s="31">
        <v>9.0909090909090912E-2</v>
      </c>
      <c r="BE1110" s="100">
        <v>2</v>
      </c>
      <c r="BF1110" s="31">
        <v>7.9051383399209481E-3</v>
      </c>
      <c r="BG1110" s="100">
        <v>0</v>
      </c>
      <c r="BH1110" s="31">
        <v>0</v>
      </c>
      <c r="BI1110" s="27">
        <v>23.680948616600787</v>
      </c>
      <c r="BJ1110" s="27">
        <v>28.704000000000001</v>
      </c>
      <c r="BK1110" s="27">
        <v>31.954999999999998</v>
      </c>
      <c r="BL1110" s="57"/>
      <c r="BM1110" s="97">
        <v>572</v>
      </c>
      <c r="BN1110" s="253">
        <v>5</v>
      </c>
      <c r="BO1110" s="191">
        <v>34</v>
      </c>
      <c r="BP1110" s="191">
        <v>60</v>
      </c>
      <c r="BQ1110" s="191">
        <v>213</v>
      </c>
      <c r="BR1110" s="191">
        <v>204</v>
      </c>
      <c r="BS1110" s="191">
        <v>48</v>
      </c>
      <c r="BT1110" s="191">
        <v>5</v>
      </c>
      <c r="BU1110" s="191">
        <v>3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56</v>
      </c>
      <c r="CI1110" s="31">
        <v>9.7902097902097904E-2</v>
      </c>
      <c r="CJ1110" s="100">
        <v>8</v>
      </c>
      <c r="CK1110" s="31">
        <v>1.3986013986013986E-2</v>
      </c>
      <c r="CL1110" s="100">
        <v>0</v>
      </c>
      <c r="CM1110" s="31">
        <v>0</v>
      </c>
      <c r="CN1110" s="27">
        <v>24.270594405594387</v>
      </c>
      <c r="CO1110" s="27">
        <v>28.903500000000001</v>
      </c>
      <c r="CP1110" s="27">
        <v>32.028500000000001</v>
      </c>
      <c r="CQ1110" s="57"/>
    </row>
    <row r="1111" spans="1:95" x14ac:dyDescent="0.25">
      <c r="A1111" s="241">
        <v>2</v>
      </c>
      <c r="B1111" s="312">
        <v>0.5</v>
      </c>
      <c r="C1111" s="97">
        <v>313</v>
      </c>
      <c r="D1111" s="264">
        <v>2</v>
      </c>
      <c r="E1111" s="122">
        <v>7</v>
      </c>
      <c r="F1111" s="122">
        <v>16</v>
      </c>
      <c r="G1111" s="122">
        <v>96</v>
      </c>
      <c r="H1111" s="122">
        <v>145</v>
      </c>
      <c r="I1111" s="122">
        <v>43</v>
      </c>
      <c r="J1111" s="122">
        <v>4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47</v>
      </c>
      <c r="Y1111" s="31">
        <v>0.15015974440894569</v>
      </c>
      <c r="Z1111" s="100">
        <v>4</v>
      </c>
      <c r="AA1111" s="31">
        <v>1.2779552715654952E-2</v>
      </c>
      <c r="AB1111" s="100">
        <v>0</v>
      </c>
      <c r="AC1111" s="31">
        <v>0</v>
      </c>
      <c r="AD1111" s="27">
        <v>25.741757188498401</v>
      </c>
      <c r="AE1111" s="27">
        <v>30.042999999999999</v>
      </c>
      <c r="AF1111" s="27">
        <v>31.762</v>
      </c>
      <c r="AG1111" s="57"/>
      <c r="AH1111" s="97">
        <v>246</v>
      </c>
      <c r="AI1111" s="264">
        <v>0</v>
      </c>
      <c r="AJ1111" s="122">
        <v>4</v>
      </c>
      <c r="AK1111" s="122">
        <v>15</v>
      </c>
      <c r="AL1111" s="122">
        <v>84</v>
      </c>
      <c r="AM1111" s="122">
        <v>118</v>
      </c>
      <c r="AN1111" s="122">
        <v>23</v>
      </c>
      <c r="AO1111" s="122">
        <v>2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25</v>
      </c>
      <c r="BD1111" s="31">
        <v>0.1016260162601626</v>
      </c>
      <c r="BE1111" s="100">
        <v>2</v>
      </c>
      <c r="BF1111" s="31">
        <v>8.130081300813009E-3</v>
      </c>
      <c r="BG1111" s="100">
        <v>0</v>
      </c>
      <c r="BH1111" s="31">
        <v>0</v>
      </c>
      <c r="BI1111" s="27">
        <v>25.408739837398379</v>
      </c>
      <c r="BJ1111" s="27">
        <v>29.221999999999998</v>
      </c>
      <c r="BK1111" s="27">
        <v>31.861499999999992</v>
      </c>
      <c r="BL1111" s="57"/>
      <c r="BM1111" s="97">
        <v>559</v>
      </c>
      <c r="BN1111" s="253">
        <v>2</v>
      </c>
      <c r="BO1111" s="191">
        <v>11</v>
      </c>
      <c r="BP1111" s="191">
        <v>31</v>
      </c>
      <c r="BQ1111" s="191">
        <v>180</v>
      </c>
      <c r="BR1111" s="191">
        <v>263</v>
      </c>
      <c r="BS1111" s="191">
        <v>66</v>
      </c>
      <c r="BT1111" s="191">
        <v>6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72</v>
      </c>
      <c r="CI1111" s="31">
        <v>0.12880143112701253</v>
      </c>
      <c r="CJ1111" s="100">
        <v>6</v>
      </c>
      <c r="CK1111" s="31">
        <v>1.0733452593917709E-2</v>
      </c>
      <c r="CL1111" s="100">
        <v>0</v>
      </c>
      <c r="CM1111" s="31">
        <v>0</v>
      </c>
      <c r="CN1111" s="27">
        <v>25.595205724508066</v>
      </c>
      <c r="CO1111" s="27">
        <v>29.64</v>
      </c>
      <c r="CP1111" s="27">
        <v>31.75</v>
      </c>
      <c r="CQ1111" s="57"/>
    </row>
    <row r="1112" spans="1:95" x14ac:dyDescent="0.25">
      <c r="A1112" s="241">
        <v>2</v>
      </c>
      <c r="B1112" s="312">
        <v>0.54166700000000001</v>
      </c>
      <c r="C1112" s="97">
        <v>312</v>
      </c>
      <c r="D1112" s="264">
        <v>3</v>
      </c>
      <c r="E1112" s="122">
        <v>0</v>
      </c>
      <c r="F1112" s="122">
        <v>25</v>
      </c>
      <c r="G1112" s="122">
        <v>113</v>
      </c>
      <c r="H1112" s="122">
        <v>128</v>
      </c>
      <c r="I1112" s="122">
        <v>39</v>
      </c>
      <c r="J1112" s="122">
        <v>3</v>
      </c>
      <c r="K1112" s="122">
        <v>1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43</v>
      </c>
      <c r="Y1112" s="31">
        <v>0.13782051282051283</v>
      </c>
      <c r="Z1112" s="100">
        <v>4</v>
      </c>
      <c r="AA1112" s="31">
        <v>1.282051282051282E-2</v>
      </c>
      <c r="AB1112" s="100">
        <v>0</v>
      </c>
      <c r="AC1112" s="31">
        <v>0</v>
      </c>
      <c r="AD1112" s="27">
        <v>25.496185897435897</v>
      </c>
      <c r="AE1112" s="27">
        <v>29.691000000000003</v>
      </c>
      <c r="AF1112" s="27">
        <v>32.374499999999998</v>
      </c>
      <c r="AG1112" s="57"/>
      <c r="AH1112" s="97">
        <v>244</v>
      </c>
      <c r="AI1112" s="264">
        <v>1</v>
      </c>
      <c r="AJ1112" s="122">
        <v>10</v>
      </c>
      <c r="AK1112" s="122">
        <v>27</v>
      </c>
      <c r="AL1112" s="122">
        <v>97</v>
      </c>
      <c r="AM1112" s="122">
        <v>86</v>
      </c>
      <c r="AN1112" s="122">
        <v>20</v>
      </c>
      <c r="AO1112" s="122">
        <v>3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22</v>
      </c>
      <c r="BD1112" s="31">
        <v>9.0163934426229511E-2</v>
      </c>
      <c r="BE1112" s="100">
        <v>3</v>
      </c>
      <c r="BF1112" s="31">
        <v>1.2295081967213115E-2</v>
      </c>
      <c r="BG1112" s="100">
        <v>0</v>
      </c>
      <c r="BH1112" s="31">
        <v>0</v>
      </c>
      <c r="BI1112" s="27">
        <v>24.235450819672128</v>
      </c>
      <c r="BJ1112" s="27">
        <v>28.8325</v>
      </c>
      <c r="BK1112" s="27">
        <v>31.565000000000001</v>
      </c>
      <c r="BL1112" s="57"/>
      <c r="BM1112" s="97">
        <v>556</v>
      </c>
      <c r="BN1112" s="253">
        <v>4</v>
      </c>
      <c r="BO1112" s="191">
        <v>10</v>
      </c>
      <c r="BP1112" s="191">
        <v>52</v>
      </c>
      <c r="BQ1112" s="191">
        <v>210</v>
      </c>
      <c r="BR1112" s="191">
        <v>214</v>
      </c>
      <c r="BS1112" s="191">
        <v>59</v>
      </c>
      <c r="BT1112" s="191">
        <v>6</v>
      </c>
      <c r="BU1112" s="191">
        <v>1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65</v>
      </c>
      <c r="CI1112" s="31">
        <v>0.11690647482014388</v>
      </c>
      <c r="CJ1112" s="100">
        <v>7</v>
      </c>
      <c r="CK1112" s="31">
        <v>1.2589928057553957E-2</v>
      </c>
      <c r="CL1112" s="100">
        <v>0</v>
      </c>
      <c r="CM1112" s="31">
        <v>0</v>
      </c>
      <c r="CN1112" s="27">
        <v>24.942913669064744</v>
      </c>
      <c r="CO1112" s="27">
        <v>29.170499999999997</v>
      </c>
      <c r="CP1112" s="27">
        <v>32.049499999999995</v>
      </c>
      <c r="CQ1112" s="57"/>
    </row>
    <row r="1113" spans="1:95" x14ac:dyDescent="0.25">
      <c r="A1113" s="241">
        <v>2</v>
      </c>
      <c r="B1113" s="312">
        <v>0.58333299999999999</v>
      </c>
      <c r="C1113" s="97">
        <v>321</v>
      </c>
      <c r="D1113" s="264">
        <v>4</v>
      </c>
      <c r="E1113" s="122">
        <v>11</v>
      </c>
      <c r="F1113" s="122">
        <v>18</v>
      </c>
      <c r="G1113" s="122">
        <v>86</v>
      </c>
      <c r="H1113" s="122">
        <v>153</v>
      </c>
      <c r="I1113" s="122">
        <v>47</v>
      </c>
      <c r="J1113" s="122">
        <v>1</v>
      </c>
      <c r="K1113" s="122">
        <v>1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49</v>
      </c>
      <c r="Y1113" s="31">
        <v>0.15264797507788161</v>
      </c>
      <c r="Z1113" s="100">
        <v>2</v>
      </c>
      <c r="AA1113" s="31">
        <v>6.2305295950155761E-3</v>
      </c>
      <c r="AB1113" s="100">
        <v>0</v>
      </c>
      <c r="AC1113" s="31">
        <v>0</v>
      </c>
      <c r="AD1113" s="27">
        <v>25.580529595015584</v>
      </c>
      <c r="AE1113" s="27">
        <v>30.123999999999999</v>
      </c>
      <c r="AF1113" s="27">
        <v>32.809999999999995</v>
      </c>
      <c r="AG1113" s="57"/>
      <c r="AH1113" s="97">
        <v>271</v>
      </c>
      <c r="AI1113" s="264">
        <v>1</v>
      </c>
      <c r="AJ1113" s="122">
        <v>4</v>
      </c>
      <c r="AK1113" s="122">
        <v>31</v>
      </c>
      <c r="AL1113" s="122">
        <v>92</v>
      </c>
      <c r="AM1113" s="122">
        <v>117</v>
      </c>
      <c r="AN1113" s="122">
        <v>22</v>
      </c>
      <c r="AO1113" s="122">
        <v>4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25</v>
      </c>
      <c r="BD1113" s="31">
        <v>9.2250922509225092E-2</v>
      </c>
      <c r="BE1113" s="100">
        <v>4</v>
      </c>
      <c r="BF1113" s="31">
        <v>1.4760147601476014E-2</v>
      </c>
      <c r="BG1113" s="100">
        <v>0</v>
      </c>
      <c r="BH1113" s="31">
        <v>0</v>
      </c>
      <c r="BI1113" s="27">
        <v>24.99132841328413</v>
      </c>
      <c r="BJ1113" s="27">
        <v>28.577999999999999</v>
      </c>
      <c r="BK1113" s="27">
        <v>31.54</v>
      </c>
      <c r="BL1113" s="57"/>
      <c r="BM1113" s="97">
        <v>592</v>
      </c>
      <c r="BN1113" s="253">
        <v>5</v>
      </c>
      <c r="BO1113" s="191">
        <v>15</v>
      </c>
      <c r="BP1113" s="191">
        <v>49</v>
      </c>
      <c r="BQ1113" s="191">
        <v>178</v>
      </c>
      <c r="BR1113" s="191">
        <v>270</v>
      </c>
      <c r="BS1113" s="191">
        <v>69</v>
      </c>
      <c r="BT1113" s="191">
        <v>5</v>
      </c>
      <c r="BU1113" s="191">
        <v>1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74</v>
      </c>
      <c r="CI1113" s="31">
        <v>0.125</v>
      </c>
      <c r="CJ1113" s="100">
        <v>6</v>
      </c>
      <c r="CK1113" s="31">
        <v>1.0135135135135136E-2</v>
      </c>
      <c r="CL1113" s="100">
        <v>0</v>
      </c>
      <c r="CM1113" s="31">
        <v>0</v>
      </c>
      <c r="CN1113" s="27">
        <v>25.310810810810803</v>
      </c>
      <c r="CO1113" s="27">
        <v>29.293500000000002</v>
      </c>
      <c r="CP1113" s="27">
        <v>32.617000000000004</v>
      </c>
      <c r="CQ1113" s="57"/>
    </row>
    <row r="1114" spans="1:95" x14ac:dyDescent="0.25">
      <c r="A1114" s="241">
        <v>2</v>
      </c>
      <c r="B1114" s="312">
        <v>0.625</v>
      </c>
      <c r="C1114" s="97">
        <v>415</v>
      </c>
      <c r="D1114" s="264">
        <v>3</v>
      </c>
      <c r="E1114" s="122">
        <v>4</v>
      </c>
      <c r="F1114" s="122">
        <v>26</v>
      </c>
      <c r="G1114" s="122">
        <v>125</v>
      </c>
      <c r="H1114" s="122">
        <v>202</v>
      </c>
      <c r="I1114" s="122">
        <v>49</v>
      </c>
      <c r="J1114" s="122">
        <v>4</v>
      </c>
      <c r="K1114" s="122">
        <v>2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55</v>
      </c>
      <c r="Y1114" s="31">
        <v>0.13253012048192772</v>
      </c>
      <c r="Z1114" s="100">
        <v>6</v>
      </c>
      <c r="AA1114" s="31">
        <v>1.4457831325301205E-2</v>
      </c>
      <c r="AB1114" s="100">
        <v>0</v>
      </c>
      <c r="AC1114" s="31">
        <v>0</v>
      </c>
      <c r="AD1114" s="27">
        <v>25.789542168674704</v>
      </c>
      <c r="AE1114" s="27">
        <v>29.761999999999997</v>
      </c>
      <c r="AF1114" s="27">
        <v>32.326000000000001</v>
      </c>
      <c r="AG1114" s="57"/>
      <c r="AH1114" s="97">
        <v>261</v>
      </c>
      <c r="AI1114" s="264">
        <v>0</v>
      </c>
      <c r="AJ1114" s="122">
        <v>2</v>
      </c>
      <c r="AK1114" s="122">
        <v>12</v>
      </c>
      <c r="AL1114" s="122">
        <v>91</v>
      </c>
      <c r="AM1114" s="122">
        <v>130</v>
      </c>
      <c r="AN1114" s="122">
        <v>24</v>
      </c>
      <c r="AO1114" s="122">
        <v>2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25</v>
      </c>
      <c r="BD1114" s="31">
        <v>9.5785440613026823E-2</v>
      </c>
      <c r="BE1114" s="100">
        <v>2</v>
      </c>
      <c r="BF1114" s="31">
        <v>7.6628352490421452E-3</v>
      </c>
      <c r="BG1114" s="100">
        <v>0</v>
      </c>
      <c r="BH1114" s="31">
        <v>0</v>
      </c>
      <c r="BI1114" s="27">
        <v>25.620613026819896</v>
      </c>
      <c r="BJ1114" s="27">
        <v>29.070999999999998</v>
      </c>
      <c r="BK1114" s="27">
        <v>31.741</v>
      </c>
      <c r="BL1114" s="57"/>
      <c r="BM1114" s="97">
        <v>676</v>
      </c>
      <c r="BN1114" s="253">
        <v>3</v>
      </c>
      <c r="BO1114" s="191">
        <v>6</v>
      </c>
      <c r="BP1114" s="191">
        <v>38</v>
      </c>
      <c r="BQ1114" s="191">
        <v>216</v>
      </c>
      <c r="BR1114" s="191">
        <v>332</v>
      </c>
      <c r="BS1114" s="191">
        <v>73</v>
      </c>
      <c r="BT1114" s="191">
        <v>6</v>
      </c>
      <c r="BU1114" s="191">
        <v>2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80</v>
      </c>
      <c r="CI1114" s="31">
        <v>0.11834319526627218</v>
      </c>
      <c r="CJ1114" s="100">
        <v>8</v>
      </c>
      <c r="CK1114" s="31">
        <v>1.1834319526627219E-2</v>
      </c>
      <c r="CL1114" s="100">
        <v>0</v>
      </c>
      <c r="CM1114" s="31">
        <v>0</v>
      </c>
      <c r="CN1114" s="27">
        <v>25.724319526627234</v>
      </c>
      <c r="CO1114" s="27">
        <v>29.508999999999997</v>
      </c>
      <c r="CP1114" s="27">
        <v>32.292999999999999</v>
      </c>
      <c r="CQ1114" s="57"/>
    </row>
    <row r="1115" spans="1:95" x14ac:dyDescent="0.25">
      <c r="A1115" s="241">
        <v>2</v>
      </c>
      <c r="B1115" s="312">
        <v>0.66666700000000001</v>
      </c>
      <c r="C1115" s="97">
        <v>368</v>
      </c>
      <c r="D1115" s="264">
        <v>62</v>
      </c>
      <c r="E1115" s="122">
        <v>47</v>
      </c>
      <c r="F1115" s="122">
        <v>31</v>
      </c>
      <c r="G1115" s="122">
        <v>90</v>
      </c>
      <c r="H1115" s="122">
        <v>98</v>
      </c>
      <c r="I1115" s="122">
        <v>38</v>
      </c>
      <c r="J1115" s="122">
        <v>2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40</v>
      </c>
      <c r="Y1115" s="31">
        <v>0.10869565217391304</v>
      </c>
      <c r="Z1115" s="100">
        <v>2</v>
      </c>
      <c r="AA1115" s="31">
        <v>5.434782608695652E-3</v>
      </c>
      <c r="AB1115" s="100">
        <v>0</v>
      </c>
      <c r="AC1115" s="31">
        <v>0</v>
      </c>
      <c r="AD1115" s="27">
        <v>20.759347826086955</v>
      </c>
      <c r="AE1115" s="27">
        <v>28.713999999999995</v>
      </c>
      <c r="AF1115" s="27">
        <v>31.987500000000001</v>
      </c>
      <c r="AG1115" s="57"/>
      <c r="AH1115" s="97">
        <v>247</v>
      </c>
      <c r="AI1115" s="264">
        <v>9</v>
      </c>
      <c r="AJ1115" s="122">
        <v>14</v>
      </c>
      <c r="AK1115" s="122">
        <v>22</v>
      </c>
      <c r="AL1115" s="122">
        <v>97</v>
      </c>
      <c r="AM1115" s="122">
        <v>84</v>
      </c>
      <c r="AN1115" s="122">
        <v>18</v>
      </c>
      <c r="AO1115" s="122">
        <v>3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21</v>
      </c>
      <c r="BD1115" s="31">
        <v>8.5020242914979755E-2</v>
      </c>
      <c r="BE1115" s="100">
        <v>3</v>
      </c>
      <c r="BF1115" s="31">
        <v>1.2145748987854251E-2</v>
      </c>
      <c r="BG1115" s="100">
        <v>0</v>
      </c>
      <c r="BH1115" s="31">
        <v>0</v>
      </c>
      <c r="BI1115" s="27">
        <v>23.446963562753044</v>
      </c>
      <c r="BJ1115" s="27">
        <v>28.361999999999995</v>
      </c>
      <c r="BK1115" s="27">
        <v>31.276</v>
      </c>
      <c r="BL1115" s="57"/>
      <c r="BM1115" s="97">
        <v>615</v>
      </c>
      <c r="BN1115" s="253">
        <v>71</v>
      </c>
      <c r="BO1115" s="191">
        <v>61</v>
      </c>
      <c r="BP1115" s="191">
        <v>53</v>
      </c>
      <c r="BQ1115" s="191">
        <v>187</v>
      </c>
      <c r="BR1115" s="191">
        <v>182</v>
      </c>
      <c r="BS1115" s="191">
        <v>56</v>
      </c>
      <c r="BT1115" s="191">
        <v>5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61</v>
      </c>
      <c r="CI1115" s="31">
        <v>9.9186991869918695E-2</v>
      </c>
      <c r="CJ1115" s="100">
        <v>5</v>
      </c>
      <c r="CK1115" s="31">
        <v>8.130081300813009E-3</v>
      </c>
      <c r="CL1115" s="100">
        <v>0</v>
      </c>
      <c r="CM1115" s="31">
        <v>0</v>
      </c>
      <c r="CN1115" s="27">
        <v>21.838764227642255</v>
      </c>
      <c r="CO1115" s="27">
        <v>28.46</v>
      </c>
      <c r="CP1115" s="27">
        <v>31.729999999999997</v>
      </c>
      <c r="CQ1115" s="57"/>
    </row>
    <row r="1116" spans="1:95" x14ac:dyDescent="0.25">
      <c r="A1116" s="241">
        <v>2</v>
      </c>
      <c r="B1116" s="312">
        <v>0.70833299999999999</v>
      </c>
      <c r="C1116" s="97">
        <v>398</v>
      </c>
      <c r="D1116" s="264">
        <v>9</v>
      </c>
      <c r="E1116" s="122">
        <v>33</v>
      </c>
      <c r="F1116" s="122">
        <v>35</v>
      </c>
      <c r="G1116" s="122">
        <v>112</v>
      </c>
      <c r="H1116" s="122">
        <v>175</v>
      </c>
      <c r="I1116" s="122">
        <v>28</v>
      </c>
      <c r="J1116" s="122">
        <v>3</v>
      </c>
      <c r="K1116" s="122">
        <v>3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34</v>
      </c>
      <c r="Y1116" s="31">
        <v>8.5427135678391955E-2</v>
      </c>
      <c r="Z1116" s="100">
        <v>6</v>
      </c>
      <c r="AA1116" s="31">
        <v>1.507537688442211E-2</v>
      </c>
      <c r="AB1116" s="100">
        <v>0</v>
      </c>
      <c r="AC1116" s="31">
        <v>0</v>
      </c>
      <c r="AD1116" s="27">
        <v>23.936507537688446</v>
      </c>
      <c r="AE1116" s="27">
        <v>28.664999999999996</v>
      </c>
      <c r="AF1116" s="27">
        <v>31.442499999999988</v>
      </c>
      <c r="AG1116" s="57"/>
      <c r="AH1116" s="97">
        <v>212</v>
      </c>
      <c r="AI1116" s="264">
        <v>13</v>
      </c>
      <c r="AJ1116" s="122">
        <v>12</v>
      </c>
      <c r="AK1116" s="122">
        <v>24</v>
      </c>
      <c r="AL1116" s="122">
        <v>70</v>
      </c>
      <c r="AM1116" s="122">
        <v>74</v>
      </c>
      <c r="AN1116" s="122">
        <v>16</v>
      </c>
      <c r="AO1116" s="122">
        <v>2</v>
      </c>
      <c r="AP1116" s="122">
        <v>1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19</v>
      </c>
      <c r="BD1116" s="31">
        <v>8.9622641509433956E-2</v>
      </c>
      <c r="BE1116" s="100">
        <v>3</v>
      </c>
      <c r="BF1116" s="31">
        <v>1.4150943396226415E-2</v>
      </c>
      <c r="BG1116" s="100">
        <v>0</v>
      </c>
      <c r="BH1116" s="31">
        <v>0</v>
      </c>
      <c r="BI1116" s="27">
        <v>23.197264150943408</v>
      </c>
      <c r="BJ1116" s="27">
        <v>29.0335</v>
      </c>
      <c r="BK1116" s="27">
        <v>32.007999999999996</v>
      </c>
      <c r="BL1116" s="57"/>
      <c r="BM1116" s="97">
        <v>610</v>
      </c>
      <c r="BN1116" s="253">
        <v>22</v>
      </c>
      <c r="BO1116" s="191">
        <v>45</v>
      </c>
      <c r="BP1116" s="191">
        <v>59</v>
      </c>
      <c r="BQ1116" s="191">
        <v>182</v>
      </c>
      <c r="BR1116" s="191">
        <v>249</v>
      </c>
      <c r="BS1116" s="191">
        <v>44</v>
      </c>
      <c r="BT1116" s="191">
        <v>5</v>
      </c>
      <c r="BU1116" s="191">
        <v>4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53</v>
      </c>
      <c r="CI1116" s="31">
        <v>8.6885245901639346E-2</v>
      </c>
      <c r="CJ1116" s="100">
        <v>9</v>
      </c>
      <c r="CK1116" s="31">
        <v>1.4754098360655738E-2</v>
      </c>
      <c r="CL1116" s="100">
        <v>0</v>
      </c>
      <c r="CM1116" s="31">
        <v>0</v>
      </c>
      <c r="CN1116" s="27">
        <v>23.679590163934424</v>
      </c>
      <c r="CO1116" s="27">
        <v>28.823499999999999</v>
      </c>
      <c r="CP1116" s="27">
        <v>31.542499999999983</v>
      </c>
      <c r="CQ1116" s="57"/>
    </row>
    <row r="1117" spans="1:95" x14ac:dyDescent="0.25">
      <c r="A1117" s="241">
        <v>2</v>
      </c>
      <c r="B1117" s="312">
        <v>0.75</v>
      </c>
      <c r="C1117" s="97">
        <v>371</v>
      </c>
      <c r="D1117" s="264">
        <v>6</v>
      </c>
      <c r="E1117" s="122">
        <v>18</v>
      </c>
      <c r="F1117" s="122">
        <v>26</v>
      </c>
      <c r="G1117" s="122">
        <v>120</v>
      </c>
      <c r="H1117" s="122">
        <v>163</v>
      </c>
      <c r="I1117" s="122">
        <v>32</v>
      </c>
      <c r="J1117" s="122">
        <v>4</v>
      </c>
      <c r="K1117" s="122">
        <v>2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38</v>
      </c>
      <c r="Y1117" s="31">
        <v>0.10242587601078167</v>
      </c>
      <c r="Z1117" s="100">
        <v>6</v>
      </c>
      <c r="AA1117" s="31">
        <v>1.6172506738544475E-2</v>
      </c>
      <c r="AB1117" s="100">
        <v>0</v>
      </c>
      <c r="AC1117" s="31">
        <v>0</v>
      </c>
      <c r="AD1117" s="27">
        <v>24.618787061994595</v>
      </c>
      <c r="AE1117" s="27">
        <v>29.367999999999999</v>
      </c>
      <c r="AF1117" s="27">
        <v>31.653999999999996</v>
      </c>
      <c r="AG1117" s="57"/>
      <c r="AH1117" s="97">
        <v>242</v>
      </c>
      <c r="AI1117" s="264">
        <v>1</v>
      </c>
      <c r="AJ1117" s="122">
        <v>7</v>
      </c>
      <c r="AK1117" s="122">
        <v>24</v>
      </c>
      <c r="AL1117" s="122">
        <v>99</v>
      </c>
      <c r="AM1117" s="122">
        <v>89</v>
      </c>
      <c r="AN1117" s="122">
        <v>20</v>
      </c>
      <c r="AO1117" s="122">
        <v>1</v>
      </c>
      <c r="AP1117" s="122">
        <v>1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22</v>
      </c>
      <c r="BD1117" s="31">
        <v>9.0909090909090912E-2</v>
      </c>
      <c r="BE1117" s="100">
        <v>2</v>
      </c>
      <c r="BF1117" s="31">
        <v>8.2644628099173556E-3</v>
      </c>
      <c r="BG1117" s="100">
        <v>0</v>
      </c>
      <c r="BH1117" s="31">
        <v>0</v>
      </c>
      <c r="BI1117" s="27">
        <v>24.373223140495885</v>
      </c>
      <c r="BJ1117" s="27">
        <v>28.97</v>
      </c>
      <c r="BK1117" s="27">
        <v>31.07</v>
      </c>
      <c r="BL1117" s="57"/>
      <c r="BM1117" s="97">
        <v>613</v>
      </c>
      <c r="BN1117" s="253">
        <v>7</v>
      </c>
      <c r="BO1117" s="191">
        <v>25</v>
      </c>
      <c r="BP1117" s="191">
        <v>50</v>
      </c>
      <c r="BQ1117" s="191">
        <v>219</v>
      </c>
      <c r="BR1117" s="191">
        <v>252</v>
      </c>
      <c r="BS1117" s="191">
        <v>52</v>
      </c>
      <c r="BT1117" s="191">
        <v>5</v>
      </c>
      <c r="BU1117" s="191">
        <v>3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60</v>
      </c>
      <c r="CI1117" s="31">
        <v>9.7879282218597069E-2</v>
      </c>
      <c r="CJ1117" s="100">
        <v>8</v>
      </c>
      <c r="CK1117" s="31">
        <v>1.3050570962479609E-2</v>
      </c>
      <c r="CL1117" s="100">
        <v>0</v>
      </c>
      <c r="CM1117" s="31">
        <v>0</v>
      </c>
      <c r="CN1117" s="27">
        <v>24.521843393148469</v>
      </c>
      <c r="CO1117" s="27">
        <v>29.169</v>
      </c>
      <c r="CP1117" s="27">
        <v>31.400999999999996</v>
      </c>
      <c r="CQ1117" s="57"/>
    </row>
    <row r="1118" spans="1:95" x14ac:dyDescent="0.25">
      <c r="A1118" s="241">
        <v>2</v>
      </c>
      <c r="B1118" s="312">
        <v>0.79166700000000001</v>
      </c>
      <c r="C1118" s="97">
        <v>200</v>
      </c>
      <c r="D1118" s="264">
        <v>3</v>
      </c>
      <c r="E1118" s="122">
        <v>7</v>
      </c>
      <c r="F1118" s="122">
        <v>6</v>
      </c>
      <c r="G1118" s="122">
        <v>68</v>
      </c>
      <c r="H1118" s="122">
        <v>95</v>
      </c>
      <c r="I1118" s="122">
        <v>17</v>
      </c>
      <c r="J1118" s="122">
        <v>3</v>
      </c>
      <c r="K1118" s="122">
        <v>0</v>
      </c>
      <c r="L1118" s="122">
        <v>0</v>
      </c>
      <c r="M1118" s="122">
        <v>1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21</v>
      </c>
      <c r="Y1118" s="31">
        <v>0.105</v>
      </c>
      <c r="Z1118" s="100">
        <v>4</v>
      </c>
      <c r="AA1118" s="31">
        <v>0.02</v>
      </c>
      <c r="AB1118" s="100">
        <v>1</v>
      </c>
      <c r="AC1118" s="31">
        <v>5.0000000000000001E-3</v>
      </c>
      <c r="AD1118" s="27">
        <v>25.227350000000001</v>
      </c>
      <c r="AE1118" s="27">
        <v>29.594999999999999</v>
      </c>
      <c r="AF1118" s="27">
        <v>32.717999999999989</v>
      </c>
      <c r="AG1118" s="57"/>
      <c r="AH1118" s="97">
        <v>187</v>
      </c>
      <c r="AI1118" s="264">
        <v>0</v>
      </c>
      <c r="AJ1118" s="122">
        <v>1</v>
      </c>
      <c r="AK1118" s="122">
        <v>13</v>
      </c>
      <c r="AL1118" s="122">
        <v>60</v>
      </c>
      <c r="AM1118" s="122">
        <v>89</v>
      </c>
      <c r="AN1118" s="122">
        <v>22</v>
      </c>
      <c r="AO1118" s="122">
        <v>1</v>
      </c>
      <c r="AP1118" s="122">
        <v>1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24</v>
      </c>
      <c r="BD1118" s="31">
        <v>0.12834224598930483</v>
      </c>
      <c r="BE1118" s="100">
        <v>2</v>
      </c>
      <c r="BF1118" s="31">
        <v>1.06951871657754E-2</v>
      </c>
      <c r="BG1118" s="100">
        <v>0</v>
      </c>
      <c r="BH1118" s="31">
        <v>0</v>
      </c>
      <c r="BI1118" s="27">
        <v>25.904438502673806</v>
      </c>
      <c r="BJ1118" s="27">
        <v>29.677999999999997</v>
      </c>
      <c r="BK1118" s="27">
        <v>31.919999999999995</v>
      </c>
      <c r="BL1118" s="57"/>
      <c r="BM1118" s="97">
        <v>387</v>
      </c>
      <c r="BN1118" s="253">
        <v>3</v>
      </c>
      <c r="BO1118" s="191">
        <v>8</v>
      </c>
      <c r="BP1118" s="191">
        <v>19</v>
      </c>
      <c r="BQ1118" s="191">
        <v>128</v>
      </c>
      <c r="BR1118" s="191">
        <v>184</v>
      </c>
      <c r="BS1118" s="191">
        <v>39</v>
      </c>
      <c r="BT1118" s="191">
        <v>4</v>
      </c>
      <c r="BU1118" s="191">
        <v>1</v>
      </c>
      <c r="BV1118" s="191">
        <v>0</v>
      </c>
      <c r="BW1118" s="191">
        <v>1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45</v>
      </c>
      <c r="CI1118" s="31">
        <v>0.11627906976744186</v>
      </c>
      <c r="CJ1118" s="100">
        <v>6</v>
      </c>
      <c r="CK1118" s="31">
        <v>1.5503875968992248E-2</v>
      </c>
      <c r="CL1118" s="100">
        <v>1</v>
      </c>
      <c r="CM1118" s="31">
        <v>2.5839793281653748E-3</v>
      </c>
      <c r="CN1118" s="27">
        <v>25.554521963824271</v>
      </c>
      <c r="CO1118" s="27">
        <v>29.605999999999998</v>
      </c>
      <c r="CP1118" s="27">
        <v>32.143999999999977</v>
      </c>
      <c r="CQ1118" s="57"/>
    </row>
    <row r="1119" spans="1:95" x14ac:dyDescent="0.25">
      <c r="A1119" s="241">
        <v>2</v>
      </c>
      <c r="B1119" s="312">
        <v>0.83333299999999999</v>
      </c>
      <c r="C1119" s="97">
        <v>169</v>
      </c>
      <c r="D1119" s="264">
        <v>0</v>
      </c>
      <c r="E1119" s="122">
        <v>2</v>
      </c>
      <c r="F1119" s="122">
        <v>5</v>
      </c>
      <c r="G1119" s="122">
        <v>47</v>
      </c>
      <c r="H1119" s="122">
        <v>81</v>
      </c>
      <c r="I1119" s="122">
        <v>24</v>
      </c>
      <c r="J1119" s="122">
        <v>8</v>
      </c>
      <c r="K1119" s="122">
        <v>2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34</v>
      </c>
      <c r="Y1119" s="31">
        <v>0.20118343195266272</v>
      </c>
      <c r="Z1119" s="100">
        <v>10</v>
      </c>
      <c r="AA1119" s="31">
        <v>5.9171597633136092E-2</v>
      </c>
      <c r="AB1119" s="100">
        <v>0</v>
      </c>
      <c r="AC1119" s="31">
        <v>0</v>
      </c>
      <c r="AD1119" s="27">
        <v>26.911834319526641</v>
      </c>
      <c r="AE1119" s="27">
        <v>31.16</v>
      </c>
      <c r="AF1119" s="27">
        <v>35.164999999999999</v>
      </c>
      <c r="AG1119" s="57"/>
      <c r="AH1119" s="97">
        <v>136</v>
      </c>
      <c r="AI1119" s="264">
        <v>1</v>
      </c>
      <c r="AJ1119" s="122">
        <v>2</v>
      </c>
      <c r="AK1119" s="122">
        <v>3</v>
      </c>
      <c r="AL1119" s="122">
        <v>46</v>
      </c>
      <c r="AM1119" s="122">
        <v>66</v>
      </c>
      <c r="AN1119" s="122">
        <v>15</v>
      </c>
      <c r="AO1119" s="122">
        <v>3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18</v>
      </c>
      <c r="BD1119" s="31">
        <v>0.13235294117647059</v>
      </c>
      <c r="BE1119" s="100">
        <v>3</v>
      </c>
      <c r="BF1119" s="31">
        <v>2.2058823529411766E-2</v>
      </c>
      <c r="BG1119" s="100">
        <v>0</v>
      </c>
      <c r="BH1119" s="31">
        <v>0</v>
      </c>
      <c r="BI1119" s="27">
        <v>26.06</v>
      </c>
      <c r="BJ1119" s="27">
        <v>29.841000000000001</v>
      </c>
      <c r="BK1119" s="27">
        <v>31.753500000000006</v>
      </c>
      <c r="BL1119" s="57"/>
      <c r="BM1119" s="97">
        <v>305</v>
      </c>
      <c r="BN1119" s="253">
        <v>1</v>
      </c>
      <c r="BO1119" s="191">
        <v>4</v>
      </c>
      <c r="BP1119" s="191">
        <v>8</v>
      </c>
      <c r="BQ1119" s="191">
        <v>93</v>
      </c>
      <c r="BR1119" s="191">
        <v>147</v>
      </c>
      <c r="BS1119" s="191">
        <v>39</v>
      </c>
      <c r="BT1119" s="191">
        <v>11</v>
      </c>
      <c r="BU1119" s="191">
        <v>2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52</v>
      </c>
      <c r="CI1119" s="31">
        <v>0.17049180327868851</v>
      </c>
      <c r="CJ1119" s="100">
        <v>13</v>
      </c>
      <c r="CK1119" s="31">
        <v>4.2622950819672129E-2</v>
      </c>
      <c r="CL1119" s="100">
        <v>0</v>
      </c>
      <c r="CM1119" s="31">
        <v>0</v>
      </c>
      <c r="CN1119" s="27">
        <v>26.531999999999993</v>
      </c>
      <c r="CO1119" s="27">
        <v>30.667999999999996</v>
      </c>
      <c r="CP1119" s="27">
        <v>34.312999999999995</v>
      </c>
      <c r="CQ1119" s="57"/>
    </row>
    <row r="1120" spans="1:95" x14ac:dyDescent="0.25">
      <c r="A1120" s="241">
        <v>2</v>
      </c>
      <c r="B1120" s="312">
        <v>0.875</v>
      </c>
      <c r="C1120" s="97">
        <v>81</v>
      </c>
      <c r="D1120" s="264">
        <v>0</v>
      </c>
      <c r="E1120" s="122">
        <v>1</v>
      </c>
      <c r="F1120" s="122">
        <v>3</v>
      </c>
      <c r="G1120" s="122">
        <v>20</v>
      </c>
      <c r="H1120" s="122">
        <v>42</v>
      </c>
      <c r="I1120" s="122">
        <v>12</v>
      </c>
      <c r="J1120" s="122">
        <v>3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15</v>
      </c>
      <c r="Y1120" s="31">
        <v>0.18518518518518517</v>
      </c>
      <c r="Z1120" s="100">
        <v>3</v>
      </c>
      <c r="AA1120" s="31">
        <v>3.7037037037037035E-2</v>
      </c>
      <c r="AB1120" s="100">
        <v>0</v>
      </c>
      <c r="AC1120" s="31">
        <v>0</v>
      </c>
      <c r="AD1120" s="27">
        <v>26.944074074074084</v>
      </c>
      <c r="AE1120" s="27">
        <v>30.741</v>
      </c>
      <c r="AF1120" s="27">
        <v>33.825999999999993</v>
      </c>
      <c r="AG1120" s="57"/>
      <c r="AH1120" s="97">
        <v>81</v>
      </c>
      <c r="AI1120" s="264">
        <v>0</v>
      </c>
      <c r="AJ1120" s="122">
        <v>1</v>
      </c>
      <c r="AK1120" s="122">
        <v>3</v>
      </c>
      <c r="AL1120" s="122">
        <v>26</v>
      </c>
      <c r="AM1120" s="122">
        <v>40</v>
      </c>
      <c r="AN1120" s="122">
        <v>8</v>
      </c>
      <c r="AO1120" s="122">
        <v>3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11</v>
      </c>
      <c r="BD1120" s="31">
        <v>0.13580246913580246</v>
      </c>
      <c r="BE1120" s="100">
        <v>3</v>
      </c>
      <c r="BF1120" s="31">
        <v>3.7037037037037035E-2</v>
      </c>
      <c r="BG1120" s="100">
        <v>0</v>
      </c>
      <c r="BH1120" s="31">
        <v>0</v>
      </c>
      <c r="BI1120" s="27">
        <v>26.377037037037049</v>
      </c>
      <c r="BJ1120" s="27">
        <v>29.896000000000001</v>
      </c>
      <c r="BK1120" s="27">
        <v>34.599999999999987</v>
      </c>
      <c r="BL1120" s="57"/>
      <c r="BM1120" s="97">
        <v>162</v>
      </c>
      <c r="BN1120" s="253">
        <v>0</v>
      </c>
      <c r="BO1120" s="191">
        <v>2</v>
      </c>
      <c r="BP1120" s="191">
        <v>6</v>
      </c>
      <c r="BQ1120" s="191">
        <v>46</v>
      </c>
      <c r="BR1120" s="191">
        <v>82</v>
      </c>
      <c r="BS1120" s="191">
        <v>20</v>
      </c>
      <c r="BT1120" s="191">
        <v>6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26</v>
      </c>
      <c r="CI1120" s="31">
        <v>0.16049382716049382</v>
      </c>
      <c r="CJ1120" s="100">
        <v>6</v>
      </c>
      <c r="CK1120" s="31">
        <v>3.7037037037037035E-2</v>
      </c>
      <c r="CL1120" s="100">
        <v>0</v>
      </c>
      <c r="CM1120" s="31">
        <v>0</v>
      </c>
      <c r="CN1120" s="27">
        <v>26.66055555555554</v>
      </c>
      <c r="CO1120" s="27">
        <v>30.280999999999999</v>
      </c>
      <c r="CP1120" s="27">
        <v>33.803999999999995</v>
      </c>
      <c r="CQ1120" s="57"/>
    </row>
    <row r="1121" spans="1:95" x14ac:dyDescent="0.25">
      <c r="A1121" s="241">
        <v>2</v>
      </c>
      <c r="B1121" s="312">
        <v>0.91666700000000001</v>
      </c>
      <c r="C1121" s="97">
        <v>60</v>
      </c>
      <c r="D1121" s="264">
        <v>0</v>
      </c>
      <c r="E1121" s="122">
        <v>1</v>
      </c>
      <c r="F1121" s="122">
        <v>1</v>
      </c>
      <c r="G1121" s="122">
        <v>13</v>
      </c>
      <c r="H1121" s="122">
        <v>25</v>
      </c>
      <c r="I1121" s="122">
        <v>18</v>
      </c>
      <c r="J1121" s="122">
        <v>2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20</v>
      </c>
      <c r="Y1121" s="31">
        <v>0.33333333333333331</v>
      </c>
      <c r="Z1121" s="100">
        <v>2</v>
      </c>
      <c r="AA1121" s="31">
        <v>3.3333333333333333E-2</v>
      </c>
      <c r="AB1121" s="100">
        <v>0</v>
      </c>
      <c r="AC1121" s="31">
        <v>0</v>
      </c>
      <c r="AD1121" s="27">
        <v>27.647833333333338</v>
      </c>
      <c r="AE1121" s="27">
        <v>32.53</v>
      </c>
      <c r="AF1121" s="27">
        <v>34.469000000000001</v>
      </c>
      <c r="AG1121" s="57"/>
      <c r="AH1121" s="97">
        <v>47</v>
      </c>
      <c r="AI1121" s="264">
        <v>0</v>
      </c>
      <c r="AJ1121" s="122">
        <v>0</v>
      </c>
      <c r="AK1121" s="122">
        <v>2</v>
      </c>
      <c r="AL1121" s="122">
        <v>7</v>
      </c>
      <c r="AM1121" s="122">
        <v>20</v>
      </c>
      <c r="AN1121" s="122">
        <v>10</v>
      </c>
      <c r="AO1121" s="122">
        <v>8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18</v>
      </c>
      <c r="BD1121" s="31">
        <v>0.38297872340425532</v>
      </c>
      <c r="BE1121" s="100">
        <v>8</v>
      </c>
      <c r="BF1121" s="31">
        <v>0.1702127659574468</v>
      </c>
      <c r="BG1121" s="100">
        <v>0</v>
      </c>
      <c r="BH1121" s="31">
        <v>0</v>
      </c>
      <c r="BI1121" s="27">
        <v>28.686808510638297</v>
      </c>
      <c r="BJ1121" s="27">
        <v>35.238</v>
      </c>
      <c r="BK1121" s="27">
        <v>37.915999999999997</v>
      </c>
      <c r="BL1121" s="57"/>
      <c r="BM1121" s="97">
        <v>107</v>
      </c>
      <c r="BN1121" s="253">
        <v>0</v>
      </c>
      <c r="BO1121" s="191">
        <v>1</v>
      </c>
      <c r="BP1121" s="191">
        <v>3</v>
      </c>
      <c r="BQ1121" s="191">
        <v>20</v>
      </c>
      <c r="BR1121" s="191">
        <v>45</v>
      </c>
      <c r="BS1121" s="191">
        <v>28</v>
      </c>
      <c r="BT1121" s="191">
        <v>10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38</v>
      </c>
      <c r="CI1121" s="31">
        <v>0.35514018691588783</v>
      </c>
      <c r="CJ1121" s="100">
        <v>10</v>
      </c>
      <c r="CK1121" s="31">
        <v>9.3457943925233641E-2</v>
      </c>
      <c r="CL1121" s="100">
        <v>0</v>
      </c>
      <c r="CM1121" s="31">
        <v>0</v>
      </c>
      <c r="CN1121" s="27">
        <v>28.104205607476629</v>
      </c>
      <c r="CO1121" s="27">
        <v>33.241999999999997</v>
      </c>
      <c r="CP1121" s="27">
        <v>35.838000000000001</v>
      </c>
      <c r="CQ1121" s="57"/>
    </row>
    <row r="1122" spans="1:95" x14ac:dyDescent="0.25">
      <c r="A1122" s="241">
        <v>2</v>
      </c>
      <c r="B1122" s="312">
        <v>0.95833299999999999</v>
      </c>
      <c r="C1122" s="98">
        <v>55</v>
      </c>
      <c r="D1122" s="324">
        <v>0</v>
      </c>
      <c r="E1122" s="325">
        <v>0</v>
      </c>
      <c r="F1122" s="325">
        <v>1</v>
      </c>
      <c r="G1122" s="325">
        <v>14</v>
      </c>
      <c r="H1122" s="325">
        <v>29</v>
      </c>
      <c r="I1122" s="325">
        <v>6</v>
      </c>
      <c r="J1122" s="325">
        <v>2</v>
      </c>
      <c r="K1122" s="325">
        <v>0</v>
      </c>
      <c r="L1122" s="325">
        <v>3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11</v>
      </c>
      <c r="Y1122" s="338">
        <v>0.2</v>
      </c>
      <c r="Z1122" s="339">
        <v>5</v>
      </c>
      <c r="AA1122" s="338">
        <v>9.0909090909090912E-2</v>
      </c>
      <c r="AB1122" s="339">
        <v>3</v>
      </c>
      <c r="AC1122" s="338">
        <v>5.4545454545454543E-2</v>
      </c>
      <c r="AD1122" s="124">
        <v>28.232181818181811</v>
      </c>
      <c r="AE1122" s="124">
        <v>31.192000000000004</v>
      </c>
      <c r="AF1122" s="124">
        <v>48.6</v>
      </c>
      <c r="AG1122" s="57"/>
      <c r="AH1122" s="98">
        <v>26</v>
      </c>
      <c r="AI1122" s="324">
        <v>0</v>
      </c>
      <c r="AJ1122" s="325">
        <v>0</v>
      </c>
      <c r="AK1122" s="325">
        <v>1</v>
      </c>
      <c r="AL1122" s="325">
        <v>1</v>
      </c>
      <c r="AM1122" s="325">
        <v>10</v>
      </c>
      <c r="AN1122" s="325">
        <v>9</v>
      </c>
      <c r="AO1122" s="325">
        <v>3</v>
      </c>
      <c r="AP1122" s="325">
        <v>0</v>
      </c>
      <c r="AQ1122" s="325">
        <v>2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14</v>
      </c>
      <c r="BD1122" s="338">
        <v>0.53846153846153844</v>
      </c>
      <c r="BE1122" s="339">
        <v>5</v>
      </c>
      <c r="BF1122" s="338">
        <v>0.19230769230769232</v>
      </c>
      <c r="BG1122" s="339">
        <v>2</v>
      </c>
      <c r="BH1122" s="338">
        <v>7.6923076923076927E-2</v>
      </c>
      <c r="BI1122" s="124">
        <v>31.936923076923087</v>
      </c>
      <c r="BJ1122" s="124">
        <v>36.407499999999999</v>
      </c>
      <c r="BK1122" s="124">
        <v>48.6</v>
      </c>
      <c r="BL1122" s="57"/>
      <c r="BM1122" s="98">
        <v>81</v>
      </c>
      <c r="BN1122" s="337">
        <v>0</v>
      </c>
      <c r="BO1122" s="195">
        <v>0</v>
      </c>
      <c r="BP1122" s="195">
        <v>2</v>
      </c>
      <c r="BQ1122" s="195">
        <v>15</v>
      </c>
      <c r="BR1122" s="195">
        <v>39</v>
      </c>
      <c r="BS1122" s="195">
        <v>15</v>
      </c>
      <c r="BT1122" s="195">
        <v>5</v>
      </c>
      <c r="BU1122" s="195">
        <v>0</v>
      </c>
      <c r="BV1122" s="195">
        <v>5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25</v>
      </c>
      <c r="CI1122" s="338">
        <v>0.30864197530864196</v>
      </c>
      <c r="CJ1122" s="339">
        <v>10</v>
      </c>
      <c r="CK1122" s="338">
        <v>0.12345679012345678</v>
      </c>
      <c r="CL1122" s="339">
        <v>5</v>
      </c>
      <c r="CM1122" s="338">
        <v>6.1728395061728392E-2</v>
      </c>
      <c r="CN1122" s="124">
        <v>29.421358024691358</v>
      </c>
      <c r="CO1122" s="124">
        <v>33.93</v>
      </c>
      <c r="CP1122" s="124">
        <v>48.6</v>
      </c>
      <c r="CQ1122" s="57"/>
    </row>
    <row r="1123" spans="1:95" x14ac:dyDescent="0.25">
      <c r="A1123" s="241"/>
      <c r="B1123" s="422" t="s">
        <v>35</v>
      </c>
      <c r="C1123" s="423">
        <v>4503</v>
      </c>
      <c r="D1123" s="424">
        <v>110</v>
      </c>
      <c r="E1123" s="424">
        <v>217</v>
      </c>
      <c r="F1123" s="424">
        <v>377</v>
      </c>
      <c r="G1123" s="424">
        <v>1479</v>
      </c>
      <c r="H1123" s="424">
        <v>1835</v>
      </c>
      <c r="I1123" s="424">
        <v>433</v>
      </c>
      <c r="J1123" s="424">
        <v>38</v>
      </c>
      <c r="K1123" s="424">
        <v>13</v>
      </c>
      <c r="L1123" s="424">
        <v>0</v>
      </c>
      <c r="M1123" s="424">
        <v>1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484</v>
      </c>
      <c r="Y1123" s="442">
        <v>0.1074838996224739</v>
      </c>
      <c r="Z1123" s="426">
        <v>52</v>
      </c>
      <c r="AA1123" s="442">
        <v>1.1547856984232734E-2</v>
      </c>
      <c r="AB1123" s="426">
        <v>1</v>
      </c>
      <c r="AC1123" s="442">
        <v>2.2207417277370642E-4</v>
      </c>
      <c r="AD1123" s="443">
        <v>24.406964246058195</v>
      </c>
      <c r="AE1123" s="443">
        <v>29.17</v>
      </c>
      <c r="AF1123" s="443">
        <v>31.786000000000001</v>
      </c>
      <c r="AG1123" s="16"/>
      <c r="AH1123" s="426">
        <v>3039</v>
      </c>
      <c r="AI1123" s="424">
        <v>54</v>
      </c>
      <c r="AJ1123" s="424">
        <v>133</v>
      </c>
      <c r="AK1123" s="424">
        <v>346</v>
      </c>
      <c r="AL1123" s="424">
        <v>1122</v>
      </c>
      <c r="AM1123" s="424">
        <v>1115</v>
      </c>
      <c r="AN1123" s="424">
        <v>235</v>
      </c>
      <c r="AO1123" s="424">
        <v>29</v>
      </c>
      <c r="AP1123" s="424">
        <v>5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266</v>
      </c>
      <c r="BD1123" s="442">
        <v>8.7528792365909838E-2</v>
      </c>
      <c r="BE1123" s="426">
        <v>34</v>
      </c>
      <c r="BF1123" s="442">
        <v>1.1187890753537348E-2</v>
      </c>
      <c r="BG1123" s="426">
        <v>0</v>
      </c>
      <c r="BH1123" s="442">
        <v>0</v>
      </c>
      <c r="BI1123" s="443">
        <v>24.002510694307315</v>
      </c>
      <c r="BJ1123" s="443">
        <v>28.72</v>
      </c>
      <c r="BK1123" s="443">
        <v>31.39</v>
      </c>
      <c r="BL1123" s="16"/>
      <c r="BM1123" s="426">
        <v>7542</v>
      </c>
      <c r="BN1123" s="424">
        <v>164</v>
      </c>
      <c r="BO1123" s="424">
        <v>350</v>
      </c>
      <c r="BP1123" s="424">
        <v>723</v>
      </c>
      <c r="BQ1123" s="424">
        <v>2601</v>
      </c>
      <c r="BR1123" s="424">
        <v>2950</v>
      </c>
      <c r="BS1123" s="424">
        <v>668</v>
      </c>
      <c r="BT1123" s="424">
        <v>67</v>
      </c>
      <c r="BU1123" s="424">
        <v>18</v>
      </c>
      <c r="BV1123" s="424">
        <v>0</v>
      </c>
      <c r="BW1123" s="424">
        <v>1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750</v>
      </c>
      <c r="CI1123" s="396">
        <v>9.9443118536197292E-2</v>
      </c>
      <c r="CJ1123" s="370">
        <v>86</v>
      </c>
      <c r="CK1123" s="396">
        <v>1.1402810925483956E-2</v>
      </c>
      <c r="CL1123" s="370">
        <v>1</v>
      </c>
      <c r="CM1123" s="396">
        <v>1.3259082471492973E-4</v>
      </c>
      <c r="CN1123" s="397">
        <v>24.243992309732164</v>
      </c>
      <c r="CO1123" s="397">
        <v>28.99</v>
      </c>
      <c r="CP1123" s="397">
        <v>31.59</v>
      </c>
      <c r="CQ1123" s="57"/>
    </row>
    <row r="1124" spans="1:95" x14ac:dyDescent="0.25">
      <c r="A1124" s="241"/>
      <c r="B1124" s="427" t="s">
        <v>36</v>
      </c>
      <c r="C1124" s="428">
        <v>5120</v>
      </c>
      <c r="D1124" s="429">
        <v>115</v>
      </c>
      <c r="E1124" s="429">
        <v>227</v>
      </c>
      <c r="F1124" s="429">
        <v>401</v>
      </c>
      <c r="G1124" s="429">
        <v>1644</v>
      </c>
      <c r="H1124" s="429">
        <v>2142</v>
      </c>
      <c r="I1124" s="429">
        <v>517</v>
      </c>
      <c r="J1124" s="429">
        <v>57</v>
      </c>
      <c r="K1124" s="429">
        <v>15</v>
      </c>
      <c r="L1124" s="429">
        <v>0</v>
      </c>
      <c r="M1124" s="429">
        <v>2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590</v>
      </c>
      <c r="Y1124" s="444">
        <v>0.115234375</v>
      </c>
      <c r="Z1124" s="431">
        <v>74</v>
      </c>
      <c r="AA1124" s="444">
        <v>1.4453125000000001E-2</v>
      </c>
      <c r="AB1124" s="431">
        <v>2</v>
      </c>
      <c r="AC1124" s="444">
        <v>3.9062500000000002E-4</v>
      </c>
      <c r="AD1124" s="445">
        <v>24.645568359375016</v>
      </c>
      <c r="AE1124" s="445">
        <v>29.34</v>
      </c>
      <c r="AF1124" s="445">
        <v>32.019500000000001</v>
      </c>
      <c r="AG1124" s="16"/>
      <c r="AH1124" s="431">
        <v>3585</v>
      </c>
      <c r="AI1124" s="429">
        <v>55</v>
      </c>
      <c r="AJ1124" s="429">
        <v>138</v>
      </c>
      <c r="AK1124" s="429">
        <v>370</v>
      </c>
      <c r="AL1124" s="429">
        <v>1286</v>
      </c>
      <c r="AM1124" s="429">
        <v>1375</v>
      </c>
      <c r="AN1124" s="429">
        <v>313</v>
      </c>
      <c r="AO1124" s="429">
        <v>41</v>
      </c>
      <c r="AP1124" s="429">
        <v>7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358</v>
      </c>
      <c r="BD1124" s="444">
        <v>9.9860529986052993E-2</v>
      </c>
      <c r="BE1124" s="431">
        <v>48</v>
      </c>
      <c r="BF1124" s="444">
        <v>1.3389121338912133E-2</v>
      </c>
      <c r="BG1124" s="431">
        <v>0</v>
      </c>
      <c r="BH1124" s="444">
        <v>0</v>
      </c>
      <c r="BI1124" s="445">
        <v>24.370245467224592</v>
      </c>
      <c r="BJ1124" s="445">
        <v>28.970999999999997</v>
      </c>
      <c r="BK1124" s="445">
        <v>31.536999999999999</v>
      </c>
      <c r="BL1124" s="16"/>
      <c r="BM1124" s="431">
        <v>8705</v>
      </c>
      <c r="BN1124" s="429">
        <v>170</v>
      </c>
      <c r="BO1124" s="429">
        <v>365</v>
      </c>
      <c r="BP1124" s="429">
        <v>771</v>
      </c>
      <c r="BQ1124" s="429">
        <v>2930</v>
      </c>
      <c r="BR1124" s="429">
        <v>3517</v>
      </c>
      <c r="BS1124" s="429">
        <v>830</v>
      </c>
      <c r="BT1124" s="429">
        <v>98</v>
      </c>
      <c r="BU1124" s="429">
        <v>22</v>
      </c>
      <c r="BV1124" s="429">
        <v>0</v>
      </c>
      <c r="BW1124" s="429">
        <v>2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948</v>
      </c>
      <c r="CI1124" s="398">
        <v>0.10890292935094772</v>
      </c>
      <c r="CJ1124" s="377">
        <v>122</v>
      </c>
      <c r="CK1124" s="398">
        <v>1.4014933946008041E-2</v>
      </c>
      <c r="CL1124" s="377">
        <v>2</v>
      </c>
      <c r="CM1124" s="398">
        <v>2.2975301550832856E-4</v>
      </c>
      <c r="CN1124" s="399">
        <v>24.532181504882285</v>
      </c>
      <c r="CO1124" s="399">
        <v>29.21</v>
      </c>
      <c r="CP1124" s="399">
        <v>31.856999999999989</v>
      </c>
      <c r="CQ1124" s="57"/>
    </row>
    <row r="1125" spans="1:95" x14ac:dyDescent="0.25">
      <c r="A1125" s="241"/>
      <c r="B1125" s="432" t="s">
        <v>37</v>
      </c>
      <c r="C1125" s="433">
        <v>5235</v>
      </c>
      <c r="D1125" s="434">
        <v>115</v>
      </c>
      <c r="E1125" s="434">
        <v>228</v>
      </c>
      <c r="F1125" s="434">
        <v>403</v>
      </c>
      <c r="G1125" s="434">
        <v>1671</v>
      </c>
      <c r="H1125" s="434">
        <v>2196</v>
      </c>
      <c r="I1125" s="434">
        <v>541</v>
      </c>
      <c r="J1125" s="434">
        <v>61</v>
      </c>
      <c r="K1125" s="434">
        <v>15</v>
      </c>
      <c r="L1125" s="434">
        <v>3</v>
      </c>
      <c r="M1125" s="434">
        <v>2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621</v>
      </c>
      <c r="Y1125" s="446">
        <v>0.11862464183381088</v>
      </c>
      <c r="Z1125" s="436">
        <v>81</v>
      </c>
      <c r="AA1125" s="446">
        <v>1.5472779369627506E-2</v>
      </c>
      <c r="AB1125" s="436">
        <v>5</v>
      </c>
      <c r="AC1125" s="446">
        <v>9.5510983763132757E-4</v>
      </c>
      <c r="AD1125" s="447">
        <v>24.680343629343646</v>
      </c>
      <c r="AE1125" s="447">
        <v>29.388499999999993</v>
      </c>
      <c r="AF1125" s="447">
        <v>32.089500000000001</v>
      </c>
      <c r="AG1125" s="16"/>
      <c r="AH1125" s="436">
        <v>3658</v>
      </c>
      <c r="AI1125" s="434">
        <v>55</v>
      </c>
      <c r="AJ1125" s="434">
        <v>138</v>
      </c>
      <c r="AK1125" s="434">
        <v>373</v>
      </c>
      <c r="AL1125" s="434">
        <v>1294</v>
      </c>
      <c r="AM1125" s="434">
        <v>1405</v>
      </c>
      <c r="AN1125" s="434">
        <v>332</v>
      </c>
      <c r="AO1125" s="434">
        <v>52</v>
      </c>
      <c r="AP1125" s="434">
        <v>7</v>
      </c>
      <c r="AQ1125" s="434">
        <v>2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390</v>
      </c>
      <c r="BD1125" s="446">
        <v>0.10661563696008748</v>
      </c>
      <c r="BE1125" s="436">
        <v>61</v>
      </c>
      <c r="BF1125" s="446">
        <v>1.6675779114270092E-2</v>
      </c>
      <c r="BG1125" s="436">
        <v>2</v>
      </c>
      <c r="BH1125" s="446">
        <v>5.4674685620557679E-4</v>
      </c>
      <c r="BI1125" s="447">
        <v>24.426104074889913</v>
      </c>
      <c r="BJ1125" s="447">
        <v>29.040499999999998</v>
      </c>
      <c r="BK1125" s="447">
        <v>31.75</v>
      </c>
      <c r="BL1125" s="16"/>
      <c r="BM1125" s="436">
        <v>8893</v>
      </c>
      <c r="BN1125" s="434">
        <v>170</v>
      </c>
      <c r="BO1125" s="434">
        <v>366</v>
      </c>
      <c r="BP1125" s="434">
        <v>776</v>
      </c>
      <c r="BQ1125" s="434">
        <v>2965</v>
      </c>
      <c r="BR1125" s="434">
        <v>3601</v>
      </c>
      <c r="BS1125" s="434">
        <v>873</v>
      </c>
      <c r="BT1125" s="434">
        <v>113</v>
      </c>
      <c r="BU1125" s="434">
        <v>22</v>
      </c>
      <c r="BV1125" s="434">
        <v>5</v>
      </c>
      <c r="BW1125" s="434">
        <v>2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1011</v>
      </c>
      <c r="CI1125" s="400">
        <v>0.11368492072416507</v>
      </c>
      <c r="CJ1125" s="382">
        <v>142</v>
      </c>
      <c r="CK1125" s="400">
        <v>1.5967614978072642E-2</v>
      </c>
      <c r="CL1125" s="382">
        <v>7</v>
      </c>
      <c r="CM1125" s="400">
        <v>7.8713594962329927E-4</v>
      </c>
      <c r="CN1125" s="401">
        <v>24.575554925102178</v>
      </c>
      <c r="CO1125" s="401">
        <v>29.28</v>
      </c>
      <c r="CP1125" s="401">
        <v>31.973500000000001</v>
      </c>
      <c r="CQ1125" s="57"/>
    </row>
    <row r="1126" spans="1:95" x14ac:dyDescent="0.25">
      <c r="A1126" s="241"/>
      <c r="B1126" s="437" t="s">
        <v>38</v>
      </c>
      <c r="C1126" s="438">
        <v>5413</v>
      </c>
      <c r="D1126" s="439">
        <v>115</v>
      </c>
      <c r="E1126" s="439">
        <v>229</v>
      </c>
      <c r="F1126" s="439">
        <v>405</v>
      </c>
      <c r="G1126" s="439">
        <v>1702</v>
      </c>
      <c r="H1126" s="439">
        <v>2288</v>
      </c>
      <c r="I1126" s="439">
        <v>583</v>
      </c>
      <c r="J1126" s="439">
        <v>71</v>
      </c>
      <c r="K1126" s="439">
        <v>15</v>
      </c>
      <c r="L1126" s="439">
        <v>3</v>
      </c>
      <c r="M1126" s="439">
        <v>2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673</v>
      </c>
      <c r="Y1126" s="448">
        <v>0.12433031590615186</v>
      </c>
      <c r="Z1126" s="441">
        <v>91</v>
      </c>
      <c r="AA1126" s="448">
        <v>1.6811380011084426E-2</v>
      </c>
      <c r="AB1126" s="441">
        <v>5</v>
      </c>
      <c r="AC1126" s="448">
        <v>9.237021984112322E-4</v>
      </c>
      <c r="AD1126" s="449">
        <v>24.828411232218755</v>
      </c>
      <c r="AE1126" s="449">
        <v>29.52</v>
      </c>
      <c r="AF1126" s="449">
        <v>32.276000000000003</v>
      </c>
      <c r="AG1126" s="16"/>
      <c r="AH1126" s="441">
        <v>3806</v>
      </c>
      <c r="AI1126" s="439">
        <v>55</v>
      </c>
      <c r="AJ1126" s="439">
        <v>138</v>
      </c>
      <c r="AK1126" s="439">
        <v>384</v>
      </c>
      <c r="AL1126" s="439">
        <v>1323</v>
      </c>
      <c r="AM1126" s="439">
        <v>1480</v>
      </c>
      <c r="AN1126" s="439">
        <v>355</v>
      </c>
      <c r="AO1126" s="439">
        <v>61</v>
      </c>
      <c r="AP1126" s="439">
        <v>8</v>
      </c>
      <c r="AQ1126" s="439">
        <v>2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422</v>
      </c>
      <c r="BD1126" s="448">
        <v>0.11087756174461377</v>
      </c>
      <c r="BE1126" s="441">
        <v>71</v>
      </c>
      <c r="BF1126" s="448">
        <v>1.8654755648975303E-2</v>
      </c>
      <c r="BG1126" s="441">
        <v>2</v>
      </c>
      <c r="BH1126" s="448">
        <v>5.2548607461902258E-4</v>
      </c>
      <c r="BI1126" s="449">
        <v>24.578988439306382</v>
      </c>
      <c r="BJ1126" s="449">
        <v>29.21</v>
      </c>
      <c r="BK1126" s="449">
        <v>32.156499999999994</v>
      </c>
      <c r="BL1126" s="16"/>
      <c r="BM1126" s="441">
        <v>9219</v>
      </c>
      <c r="BN1126" s="439">
        <v>170</v>
      </c>
      <c r="BO1126" s="439">
        <v>367</v>
      </c>
      <c r="BP1126" s="439">
        <v>789</v>
      </c>
      <c r="BQ1126" s="439">
        <v>3025</v>
      </c>
      <c r="BR1126" s="439">
        <v>3768</v>
      </c>
      <c r="BS1126" s="439">
        <v>938</v>
      </c>
      <c r="BT1126" s="439">
        <v>132</v>
      </c>
      <c r="BU1126" s="439">
        <v>23</v>
      </c>
      <c r="BV1126" s="439">
        <v>5</v>
      </c>
      <c r="BW1126" s="439">
        <v>2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1095</v>
      </c>
      <c r="CI1126" s="402">
        <v>0.11877643996095021</v>
      </c>
      <c r="CJ1126" s="387">
        <v>162</v>
      </c>
      <c r="CK1126" s="402">
        <v>1.7572404816140579E-2</v>
      </c>
      <c r="CL1126" s="387">
        <v>7</v>
      </c>
      <c r="CM1126" s="402">
        <v>7.5930144267274111E-4</v>
      </c>
      <c r="CN1126" s="403">
        <v>24.725438767762238</v>
      </c>
      <c r="CO1126" s="403">
        <v>29.4</v>
      </c>
      <c r="CP1126" s="403">
        <v>32.229999999999997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36</v>
      </c>
      <c r="D1129" s="321">
        <v>0</v>
      </c>
      <c r="E1129" s="89">
        <v>0</v>
      </c>
      <c r="F1129" s="89">
        <v>0</v>
      </c>
      <c r="G1129" s="89">
        <v>5</v>
      </c>
      <c r="H1129" s="89">
        <v>23</v>
      </c>
      <c r="I1129" s="89">
        <v>7</v>
      </c>
      <c r="J1129" s="89">
        <v>1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8</v>
      </c>
      <c r="Y1129" s="30">
        <v>0.22222222222222221</v>
      </c>
      <c r="Z1129" s="99">
        <v>1</v>
      </c>
      <c r="AA1129" s="30">
        <v>2.7777777777777776E-2</v>
      </c>
      <c r="AB1129" s="99">
        <v>0</v>
      </c>
      <c r="AC1129" s="30">
        <v>0</v>
      </c>
      <c r="AD1129" s="25">
        <v>28.071388888888887</v>
      </c>
      <c r="AE1129" s="25">
        <v>31.518499999999996</v>
      </c>
      <c r="AF1129" s="25">
        <v>33.379999999999995</v>
      </c>
      <c r="AG1129" s="57"/>
      <c r="AH1129" s="96">
        <v>21</v>
      </c>
      <c r="AI1129" s="321">
        <v>0</v>
      </c>
      <c r="AJ1129" s="89">
        <v>0</v>
      </c>
      <c r="AK1129" s="89">
        <v>0</v>
      </c>
      <c r="AL1129" s="89">
        <v>1</v>
      </c>
      <c r="AM1129" s="89">
        <v>8</v>
      </c>
      <c r="AN1129" s="89">
        <v>11</v>
      </c>
      <c r="AO1129" s="89">
        <v>1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12</v>
      </c>
      <c r="BD1129" s="30">
        <v>0.5714285714285714</v>
      </c>
      <c r="BE1129" s="99">
        <v>1</v>
      </c>
      <c r="BF1129" s="30">
        <v>4.7619047619047616E-2</v>
      </c>
      <c r="BG1129" s="99">
        <v>0</v>
      </c>
      <c r="BH1129" s="30">
        <v>0</v>
      </c>
      <c r="BI1129" s="25">
        <v>30.178095238095231</v>
      </c>
      <c r="BJ1129" s="25">
        <v>32.705999999999996</v>
      </c>
      <c r="BK1129" s="25">
        <v>36.727999999999994</v>
      </c>
      <c r="BL1129" s="57"/>
      <c r="BM1129" s="96">
        <v>57</v>
      </c>
      <c r="BN1129" s="336">
        <v>0</v>
      </c>
      <c r="BO1129" s="188">
        <v>0</v>
      </c>
      <c r="BP1129" s="188">
        <v>0</v>
      </c>
      <c r="BQ1129" s="188">
        <v>6</v>
      </c>
      <c r="BR1129" s="188">
        <v>31</v>
      </c>
      <c r="BS1129" s="188">
        <v>18</v>
      </c>
      <c r="BT1129" s="188">
        <v>2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20</v>
      </c>
      <c r="CI1129" s="30">
        <v>0.35087719298245612</v>
      </c>
      <c r="CJ1129" s="99">
        <v>2</v>
      </c>
      <c r="CK1129" s="30">
        <v>3.5087719298245612E-2</v>
      </c>
      <c r="CL1129" s="99">
        <v>0</v>
      </c>
      <c r="CM1129" s="30">
        <v>0</v>
      </c>
      <c r="CN1129" s="25">
        <v>28.847543859649118</v>
      </c>
      <c r="CO1129" s="25">
        <v>32.564</v>
      </c>
      <c r="CP1129" s="25">
        <v>34.380999999999986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16</v>
      </c>
      <c r="D1130" s="264">
        <v>0</v>
      </c>
      <c r="E1130" s="122">
        <v>0</v>
      </c>
      <c r="F1130" s="122">
        <v>0</v>
      </c>
      <c r="G1130" s="122">
        <v>3</v>
      </c>
      <c r="H1130" s="122">
        <v>11</v>
      </c>
      <c r="I1130" s="122">
        <v>2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2</v>
      </c>
      <c r="Y1130" s="31">
        <v>0.125</v>
      </c>
      <c r="Z1130" s="100">
        <v>0</v>
      </c>
      <c r="AA1130" s="31">
        <v>0</v>
      </c>
      <c r="AB1130" s="100">
        <v>0</v>
      </c>
      <c r="AC1130" s="31">
        <v>0</v>
      </c>
      <c r="AD1130" s="27">
        <v>27.143124999999994</v>
      </c>
      <c r="AE1130" s="27">
        <v>30.091000000000001</v>
      </c>
      <c r="AF1130" s="27" t="s">
        <v>102</v>
      </c>
      <c r="AG1130" s="57"/>
      <c r="AH1130" s="97">
        <v>18</v>
      </c>
      <c r="AI1130" s="264">
        <v>0</v>
      </c>
      <c r="AJ1130" s="122">
        <v>0</v>
      </c>
      <c r="AK1130" s="122">
        <v>1</v>
      </c>
      <c r="AL1130" s="122">
        <v>5</v>
      </c>
      <c r="AM1130" s="122">
        <v>6</v>
      </c>
      <c r="AN1130" s="122">
        <v>4</v>
      </c>
      <c r="AO1130" s="122">
        <v>1</v>
      </c>
      <c r="AP1130" s="122">
        <v>1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6</v>
      </c>
      <c r="BD1130" s="31">
        <v>0.33333333333333331</v>
      </c>
      <c r="BE1130" s="100">
        <v>2</v>
      </c>
      <c r="BF1130" s="31">
        <v>0.1111111111111111</v>
      </c>
      <c r="BG1130" s="100">
        <v>0</v>
      </c>
      <c r="BH1130" s="31">
        <v>0</v>
      </c>
      <c r="BI1130" s="27">
        <v>28.762222222222224</v>
      </c>
      <c r="BJ1130" s="27">
        <v>34.552500000000002</v>
      </c>
      <c r="BK1130" s="27" t="s">
        <v>102</v>
      </c>
      <c r="BL1130" s="57"/>
      <c r="BM1130" s="97">
        <v>34</v>
      </c>
      <c r="BN1130" s="253">
        <v>0</v>
      </c>
      <c r="BO1130" s="191">
        <v>0</v>
      </c>
      <c r="BP1130" s="191">
        <v>1</v>
      </c>
      <c r="BQ1130" s="191">
        <v>8</v>
      </c>
      <c r="BR1130" s="191">
        <v>17</v>
      </c>
      <c r="BS1130" s="191">
        <v>6</v>
      </c>
      <c r="BT1130" s="191">
        <v>1</v>
      </c>
      <c r="BU1130" s="191">
        <v>1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8</v>
      </c>
      <c r="CI1130" s="31">
        <v>0.23529411764705882</v>
      </c>
      <c r="CJ1130" s="100">
        <v>2</v>
      </c>
      <c r="CK1130" s="31">
        <v>5.8823529411764705E-2</v>
      </c>
      <c r="CL1130" s="100">
        <v>0</v>
      </c>
      <c r="CM1130" s="31">
        <v>0</v>
      </c>
      <c r="CN1130" s="27">
        <v>28.000294117647051</v>
      </c>
      <c r="CO1130" s="27">
        <v>32.027499999999996</v>
      </c>
      <c r="CP1130" s="27">
        <v>36.47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22</v>
      </c>
      <c r="D1131" s="264">
        <v>0</v>
      </c>
      <c r="E1131" s="122">
        <v>0</v>
      </c>
      <c r="F1131" s="122">
        <v>0</v>
      </c>
      <c r="G1131" s="122">
        <v>3</v>
      </c>
      <c r="H1131" s="122">
        <v>12</v>
      </c>
      <c r="I1131" s="122">
        <v>5</v>
      </c>
      <c r="J1131" s="122">
        <v>2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7</v>
      </c>
      <c r="Y1131" s="31">
        <v>0.31818181818181818</v>
      </c>
      <c r="Z1131" s="100">
        <v>2</v>
      </c>
      <c r="AA1131" s="31">
        <v>9.0909090909090912E-2</v>
      </c>
      <c r="AB1131" s="100">
        <v>0</v>
      </c>
      <c r="AC1131" s="31">
        <v>0</v>
      </c>
      <c r="AD1131" s="27">
        <v>28.76227272727272</v>
      </c>
      <c r="AE1131" s="27">
        <v>33.484999999999999</v>
      </c>
      <c r="AF1131" s="27">
        <v>38.398499999999991</v>
      </c>
      <c r="AG1131" s="57"/>
      <c r="AH1131" s="97">
        <v>15</v>
      </c>
      <c r="AI1131" s="264">
        <v>0</v>
      </c>
      <c r="AJ1131" s="122">
        <v>0</v>
      </c>
      <c r="AK1131" s="122">
        <v>0</v>
      </c>
      <c r="AL1131" s="122">
        <v>4</v>
      </c>
      <c r="AM1131" s="122">
        <v>9</v>
      </c>
      <c r="AN1131" s="122">
        <v>2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2</v>
      </c>
      <c r="BD1131" s="31">
        <v>0.13333333333333333</v>
      </c>
      <c r="BE1131" s="100">
        <v>0</v>
      </c>
      <c r="BF1131" s="31">
        <v>0</v>
      </c>
      <c r="BG1131" s="100">
        <v>0</v>
      </c>
      <c r="BH1131" s="31">
        <v>0</v>
      </c>
      <c r="BI1131" s="27">
        <v>26.865333333333332</v>
      </c>
      <c r="BJ1131" s="27">
        <v>29.986000000000001</v>
      </c>
      <c r="BK1131" s="27" t="s">
        <v>102</v>
      </c>
      <c r="BL1131" s="57"/>
      <c r="BM1131" s="97">
        <v>37</v>
      </c>
      <c r="BN1131" s="253">
        <v>0</v>
      </c>
      <c r="BO1131" s="191">
        <v>0</v>
      </c>
      <c r="BP1131" s="191">
        <v>0</v>
      </c>
      <c r="BQ1131" s="191">
        <v>7</v>
      </c>
      <c r="BR1131" s="191">
        <v>21</v>
      </c>
      <c r="BS1131" s="191">
        <v>7</v>
      </c>
      <c r="BT1131" s="191">
        <v>2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9</v>
      </c>
      <c r="CI1131" s="31">
        <v>0.24324324324324326</v>
      </c>
      <c r="CJ1131" s="100">
        <v>2</v>
      </c>
      <c r="CK1131" s="31">
        <v>5.4054054054054057E-2</v>
      </c>
      <c r="CL1131" s="100">
        <v>0</v>
      </c>
      <c r="CM1131" s="31">
        <v>0</v>
      </c>
      <c r="CN1131" s="27">
        <v>27.993243243243231</v>
      </c>
      <c r="CO1131" s="27">
        <v>31.958999999999996</v>
      </c>
      <c r="CP1131" s="27">
        <v>35.841000000000001</v>
      </c>
      <c r="CQ1131" s="57"/>
    </row>
    <row r="1132" spans="1:95" x14ac:dyDescent="0.25">
      <c r="A1132" s="241">
        <v>3</v>
      </c>
      <c r="B1132" s="312">
        <v>0.125</v>
      </c>
      <c r="C1132" s="97">
        <v>21</v>
      </c>
      <c r="D1132" s="264">
        <v>0</v>
      </c>
      <c r="E1132" s="122">
        <v>0</v>
      </c>
      <c r="F1132" s="122">
        <v>0</v>
      </c>
      <c r="G1132" s="122">
        <v>4</v>
      </c>
      <c r="H1132" s="122">
        <v>8</v>
      </c>
      <c r="I1132" s="122">
        <v>9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9</v>
      </c>
      <c r="Y1132" s="31">
        <v>0.42857142857142855</v>
      </c>
      <c r="Z1132" s="100">
        <v>0</v>
      </c>
      <c r="AA1132" s="31">
        <v>0</v>
      </c>
      <c r="AB1132" s="100">
        <v>0</v>
      </c>
      <c r="AC1132" s="31">
        <v>0</v>
      </c>
      <c r="AD1132" s="27">
        <v>28.308571428571423</v>
      </c>
      <c r="AE1132" s="27">
        <v>32.113999999999997</v>
      </c>
      <c r="AF1132" s="27">
        <v>34.116</v>
      </c>
      <c r="AG1132" s="57"/>
      <c r="AH1132" s="97">
        <v>21</v>
      </c>
      <c r="AI1132" s="264">
        <v>0</v>
      </c>
      <c r="AJ1132" s="122">
        <v>0</v>
      </c>
      <c r="AK1132" s="122">
        <v>0</v>
      </c>
      <c r="AL1132" s="122">
        <v>1</v>
      </c>
      <c r="AM1132" s="122">
        <v>16</v>
      </c>
      <c r="AN1132" s="122">
        <v>4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4</v>
      </c>
      <c r="BD1132" s="31">
        <v>0.19047619047619047</v>
      </c>
      <c r="BE1132" s="100">
        <v>0</v>
      </c>
      <c r="BF1132" s="31">
        <v>0</v>
      </c>
      <c r="BG1132" s="100">
        <v>0</v>
      </c>
      <c r="BH1132" s="31">
        <v>0</v>
      </c>
      <c r="BI1132" s="27">
        <v>28.037142857142861</v>
      </c>
      <c r="BJ1132" s="27">
        <v>30.645</v>
      </c>
      <c r="BK1132" s="27">
        <v>33.254999999999995</v>
      </c>
      <c r="BL1132" s="57"/>
      <c r="BM1132" s="97">
        <v>42</v>
      </c>
      <c r="BN1132" s="253">
        <v>0</v>
      </c>
      <c r="BO1132" s="191">
        <v>0</v>
      </c>
      <c r="BP1132" s="191">
        <v>0</v>
      </c>
      <c r="BQ1132" s="191">
        <v>5</v>
      </c>
      <c r="BR1132" s="191">
        <v>24</v>
      </c>
      <c r="BS1132" s="191">
        <v>13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13</v>
      </c>
      <c r="CI1132" s="31">
        <v>0.30952380952380953</v>
      </c>
      <c r="CJ1132" s="100">
        <v>0</v>
      </c>
      <c r="CK1132" s="31">
        <v>0</v>
      </c>
      <c r="CL1132" s="100">
        <v>0</v>
      </c>
      <c r="CM1132" s="31">
        <v>0</v>
      </c>
      <c r="CN1132" s="27">
        <v>28.172857142857143</v>
      </c>
      <c r="CO1132" s="27">
        <v>31.103999999999999</v>
      </c>
      <c r="CP1132" s="27">
        <v>33.991500000000002</v>
      </c>
      <c r="CQ1132" s="57"/>
    </row>
    <row r="1133" spans="1:95" x14ac:dyDescent="0.25">
      <c r="A1133" s="241">
        <v>3</v>
      </c>
      <c r="B1133" s="312">
        <v>0.16666700000000001</v>
      </c>
      <c r="C1133" s="97">
        <v>32</v>
      </c>
      <c r="D1133" s="264">
        <v>0</v>
      </c>
      <c r="E1133" s="122">
        <v>0</v>
      </c>
      <c r="F1133" s="122">
        <v>0</v>
      </c>
      <c r="G1133" s="122">
        <v>3</v>
      </c>
      <c r="H1133" s="122">
        <v>17</v>
      </c>
      <c r="I1133" s="122">
        <v>7</v>
      </c>
      <c r="J1133" s="122">
        <v>5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12</v>
      </c>
      <c r="Y1133" s="31">
        <v>0.375</v>
      </c>
      <c r="Z1133" s="100">
        <v>5</v>
      </c>
      <c r="AA1133" s="31">
        <v>0.15625</v>
      </c>
      <c r="AB1133" s="100">
        <v>0</v>
      </c>
      <c r="AC1133" s="31">
        <v>0</v>
      </c>
      <c r="AD1133" s="27">
        <v>29.625000000000004</v>
      </c>
      <c r="AE1133" s="27">
        <v>35.159999999999997</v>
      </c>
      <c r="AF1133" s="27">
        <v>37.550499999999992</v>
      </c>
      <c r="AG1133" s="57"/>
      <c r="AH1133" s="97">
        <v>29</v>
      </c>
      <c r="AI1133" s="264">
        <v>0</v>
      </c>
      <c r="AJ1133" s="122">
        <v>0</v>
      </c>
      <c r="AK1133" s="122">
        <v>1</v>
      </c>
      <c r="AL1133" s="122">
        <v>7</v>
      </c>
      <c r="AM1133" s="122">
        <v>15</v>
      </c>
      <c r="AN1133" s="122">
        <v>5</v>
      </c>
      <c r="AO1133" s="122">
        <v>1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6</v>
      </c>
      <c r="BD1133" s="31">
        <v>0.20689655172413793</v>
      </c>
      <c r="BE1133" s="100">
        <v>1</v>
      </c>
      <c r="BF1133" s="31">
        <v>3.4482758620689655E-2</v>
      </c>
      <c r="BG1133" s="100">
        <v>0</v>
      </c>
      <c r="BH1133" s="31">
        <v>0</v>
      </c>
      <c r="BI1133" s="27">
        <v>27.150689655172414</v>
      </c>
      <c r="BJ1133" s="27">
        <v>31.990000000000002</v>
      </c>
      <c r="BK1133" s="27">
        <v>34.659999999999997</v>
      </c>
      <c r="BL1133" s="57"/>
      <c r="BM1133" s="97">
        <v>61</v>
      </c>
      <c r="BN1133" s="253">
        <v>0</v>
      </c>
      <c r="BO1133" s="191">
        <v>0</v>
      </c>
      <c r="BP1133" s="191">
        <v>1</v>
      </c>
      <c r="BQ1133" s="191">
        <v>10</v>
      </c>
      <c r="BR1133" s="191">
        <v>32</v>
      </c>
      <c r="BS1133" s="191">
        <v>12</v>
      </c>
      <c r="BT1133" s="191">
        <v>6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18</v>
      </c>
      <c r="CI1133" s="31">
        <v>0.29508196721311475</v>
      </c>
      <c r="CJ1133" s="100">
        <v>6</v>
      </c>
      <c r="CK1133" s="31">
        <v>9.8360655737704916E-2</v>
      </c>
      <c r="CL1133" s="100">
        <v>0</v>
      </c>
      <c r="CM1133" s="31">
        <v>0</v>
      </c>
      <c r="CN1133" s="27">
        <v>28.448688524590157</v>
      </c>
      <c r="CO1133" s="27">
        <v>33.125999999999998</v>
      </c>
      <c r="CP1133" s="27">
        <v>35.35</v>
      </c>
      <c r="CQ1133" s="57"/>
    </row>
    <row r="1134" spans="1:95" x14ac:dyDescent="0.25">
      <c r="A1134" s="241">
        <v>3</v>
      </c>
      <c r="B1134" s="312">
        <v>0.20833299999999999</v>
      </c>
      <c r="C1134" s="97">
        <v>56</v>
      </c>
      <c r="D1134" s="264">
        <v>0</v>
      </c>
      <c r="E1134" s="122">
        <v>0</v>
      </c>
      <c r="F1134" s="122">
        <v>1</v>
      </c>
      <c r="G1134" s="122">
        <v>7</v>
      </c>
      <c r="H1134" s="122">
        <v>33</v>
      </c>
      <c r="I1134" s="122">
        <v>11</v>
      </c>
      <c r="J1134" s="122">
        <v>2</v>
      </c>
      <c r="K1134" s="122">
        <v>2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15</v>
      </c>
      <c r="Y1134" s="31">
        <v>0.26785714285714285</v>
      </c>
      <c r="Z1134" s="100">
        <v>4</v>
      </c>
      <c r="AA1134" s="31">
        <v>7.1428571428571425E-2</v>
      </c>
      <c r="AB1134" s="100">
        <v>0</v>
      </c>
      <c r="AC1134" s="31">
        <v>0</v>
      </c>
      <c r="AD1134" s="27">
        <v>28.014999999999993</v>
      </c>
      <c r="AE1134" s="27">
        <v>32.4925</v>
      </c>
      <c r="AF1134" s="27">
        <v>39.134999999999998</v>
      </c>
      <c r="AG1134" s="57"/>
      <c r="AH1134" s="97">
        <v>59</v>
      </c>
      <c r="AI1134" s="264">
        <v>0</v>
      </c>
      <c r="AJ1134" s="122">
        <v>0</v>
      </c>
      <c r="AK1134" s="122">
        <v>0</v>
      </c>
      <c r="AL1134" s="122">
        <v>3</v>
      </c>
      <c r="AM1134" s="122">
        <v>29</v>
      </c>
      <c r="AN1134" s="122">
        <v>20</v>
      </c>
      <c r="AO1134" s="122">
        <v>7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27</v>
      </c>
      <c r="BD1134" s="31">
        <v>0.4576271186440678</v>
      </c>
      <c r="BE1134" s="100">
        <v>6</v>
      </c>
      <c r="BF1134" s="31">
        <v>0.10169491525423729</v>
      </c>
      <c r="BG1134" s="100">
        <v>0</v>
      </c>
      <c r="BH1134" s="31">
        <v>0</v>
      </c>
      <c r="BI1134" s="27">
        <v>29.742033898305085</v>
      </c>
      <c r="BJ1134" s="27">
        <v>34.19</v>
      </c>
      <c r="BK1134" s="27">
        <v>37.159999999999997</v>
      </c>
      <c r="BL1134" s="57"/>
      <c r="BM1134" s="97">
        <v>115</v>
      </c>
      <c r="BN1134" s="253">
        <v>0</v>
      </c>
      <c r="BO1134" s="191">
        <v>0</v>
      </c>
      <c r="BP1134" s="191">
        <v>1</v>
      </c>
      <c r="BQ1134" s="191">
        <v>10</v>
      </c>
      <c r="BR1134" s="191">
        <v>62</v>
      </c>
      <c r="BS1134" s="191">
        <v>31</v>
      </c>
      <c r="BT1134" s="191">
        <v>9</v>
      </c>
      <c r="BU1134" s="191">
        <v>2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42</v>
      </c>
      <c r="CI1134" s="31">
        <v>0.36521739130434783</v>
      </c>
      <c r="CJ1134" s="100">
        <v>10</v>
      </c>
      <c r="CK1134" s="31">
        <v>8.6956521739130432E-2</v>
      </c>
      <c r="CL1134" s="100">
        <v>0</v>
      </c>
      <c r="CM1134" s="31">
        <v>0</v>
      </c>
      <c r="CN1134" s="27">
        <v>28.901043478260863</v>
      </c>
      <c r="CO1134" s="27">
        <v>33.661999999999999</v>
      </c>
      <c r="CP1134" s="27">
        <v>37.291999999999987</v>
      </c>
      <c r="CQ1134" s="57"/>
    </row>
    <row r="1135" spans="1:95" x14ac:dyDescent="0.25">
      <c r="A1135" s="241">
        <v>3</v>
      </c>
      <c r="B1135" s="312">
        <v>0.25</v>
      </c>
      <c r="C1135" s="97">
        <v>173</v>
      </c>
      <c r="D1135" s="264">
        <v>1</v>
      </c>
      <c r="E1135" s="122">
        <v>2</v>
      </c>
      <c r="F1135" s="122">
        <v>8</v>
      </c>
      <c r="G1135" s="122">
        <v>52</v>
      </c>
      <c r="H1135" s="122">
        <v>82</v>
      </c>
      <c r="I1135" s="122">
        <v>23</v>
      </c>
      <c r="J1135" s="122">
        <v>5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28</v>
      </c>
      <c r="Y1135" s="31">
        <v>0.16184971098265896</v>
      </c>
      <c r="Z1135" s="100">
        <v>5</v>
      </c>
      <c r="AA1135" s="31">
        <v>2.8901734104046242E-2</v>
      </c>
      <c r="AB1135" s="100">
        <v>0</v>
      </c>
      <c r="AC1135" s="31">
        <v>0</v>
      </c>
      <c r="AD1135" s="27">
        <v>26.370635838150299</v>
      </c>
      <c r="AE1135" s="27">
        <v>30.738999999999997</v>
      </c>
      <c r="AF1135" s="27">
        <v>34.284999999999997</v>
      </c>
      <c r="AG1135" s="57"/>
      <c r="AH1135" s="97">
        <v>141</v>
      </c>
      <c r="AI1135" s="264">
        <v>0</v>
      </c>
      <c r="AJ1135" s="122">
        <v>1</v>
      </c>
      <c r="AK1135" s="122">
        <v>8</v>
      </c>
      <c r="AL1135" s="122">
        <v>35</v>
      </c>
      <c r="AM1135" s="122">
        <v>76</v>
      </c>
      <c r="AN1135" s="122">
        <v>20</v>
      </c>
      <c r="AO1135" s="122">
        <v>1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21</v>
      </c>
      <c r="BD1135" s="31">
        <v>0.14893617021276595</v>
      </c>
      <c r="BE1135" s="100">
        <v>1</v>
      </c>
      <c r="BF1135" s="31">
        <v>7.0921985815602835E-3</v>
      </c>
      <c r="BG1135" s="100">
        <v>0</v>
      </c>
      <c r="BH1135" s="31">
        <v>0</v>
      </c>
      <c r="BI1135" s="27">
        <v>26.461631205673758</v>
      </c>
      <c r="BJ1135" s="27">
        <v>30.019000000000002</v>
      </c>
      <c r="BK1135" s="27">
        <v>32.406999999999996</v>
      </c>
      <c r="BL1135" s="57"/>
      <c r="BM1135" s="97">
        <v>314</v>
      </c>
      <c r="BN1135" s="253">
        <v>1</v>
      </c>
      <c r="BO1135" s="191">
        <v>3</v>
      </c>
      <c r="BP1135" s="191">
        <v>16</v>
      </c>
      <c r="BQ1135" s="191">
        <v>87</v>
      </c>
      <c r="BR1135" s="191">
        <v>158</v>
      </c>
      <c r="BS1135" s="191">
        <v>43</v>
      </c>
      <c r="BT1135" s="191">
        <v>6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49</v>
      </c>
      <c r="CI1135" s="31">
        <v>0.15605095541401273</v>
      </c>
      <c r="CJ1135" s="100">
        <v>6</v>
      </c>
      <c r="CK1135" s="31">
        <v>1.9108280254777069E-2</v>
      </c>
      <c r="CL1135" s="100">
        <v>0</v>
      </c>
      <c r="CM1135" s="31">
        <v>0</v>
      </c>
      <c r="CN1135" s="27">
        <v>26.411496815286604</v>
      </c>
      <c r="CO1135" s="27">
        <v>30.27</v>
      </c>
      <c r="CP1135" s="27">
        <v>33.092500000000001</v>
      </c>
      <c r="CQ1135" s="57"/>
    </row>
    <row r="1136" spans="1:95" x14ac:dyDescent="0.25">
      <c r="A1136" s="241">
        <v>3</v>
      </c>
      <c r="B1136" s="312">
        <v>0.29166700000000001</v>
      </c>
      <c r="C1136" s="97">
        <v>384</v>
      </c>
      <c r="D1136" s="264">
        <v>1</v>
      </c>
      <c r="E1136" s="122">
        <v>3</v>
      </c>
      <c r="F1136" s="122">
        <v>26</v>
      </c>
      <c r="G1136" s="122">
        <v>86</v>
      </c>
      <c r="H1136" s="122">
        <v>212</v>
      </c>
      <c r="I1136" s="122">
        <v>48</v>
      </c>
      <c r="J1136" s="122">
        <v>6</v>
      </c>
      <c r="K1136" s="122">
        <v>0</v>
      </c>
      <c r="L1136" s="122">
        <v>0</v>
      </c>
      <c r="M1136" s="122">
        <v>2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56</v>
      </c>
      <c r="Y1136" s="31">
        <v>0.14583333333333334</v>
      </c>
      <c r="Z1136" s="100">
        <v>8</v>
      </c>
      <c r="AA1136" s="31">
        <v>2.0833333333333332E-2</v>
      </c>
      <c r="AB1136" s="100">
        <v>2</v>
      </c>
      <c r="AC1136" s="31">
        <v>5.208333333333333E-3</v>
      </c>
      <c r="AD1136" s="27">
        <v>26.559036458333335</v>
      </c>
      <c r="AE1136" s="27">
        <v>29.8825</v>
      </c>
      <c r="AF1136" s="27">
        <v>32.83</v>
      </c>
      <c r="AG1136" s="57"/>
      <c r="AH1136" s="97">
        <v>222</v>
      </c>
      <c r="AI1136" s="264">
        <v>0</v>
      </c>
      <c r="AJ1136" s="122">
        <v>2</v>
      </c>
      <c r="AK1136" s="122">
        <v>22</v>
      </c>
      <c r="AL1136" s="122">
        <v>73</v>
      </c>
      <c r="AM1136" s="122">
        <v>85</v>
      </c>
      <c r="AN1136" s="122">
        <v>33</v>
      </c>
      <c r="AO1136" s="122">
        <v>6</v>
      </c>
      <c r="AP1136" s="122">
        <v>0</v>
      </c>
      <c r="AQ1136" s="122">
        <v>0</v>
      </c>
      <c r="AR1136" s="122">
        <v>1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39</v>
      </c>
      <c r="BD1136" s="31">
        <v>0.17567567567567569</v>
      </c>
      <c r="BE1136" s="100">
        <v>7</v>
      </c>
      <c r="BF1136" s="31">
        <v>3.1531531531531529E-2</v>
      </c>
      <c r="BG1136" s="100">
        <v>1</v>
      </c>
      <c r="BH1136" s="31">
        <v>4.5045045045045045E-3</v>
      </c>
      <c r="BI1136" s="27">
        <v>25.743333333333336</v>
      </c>
      <c r="BJ1136" s="27">
        <v>30.3795</v>
      </c>
      <c r="BK1136" s="27">
        <v>33.283000000000001</v>
      </c>
      <c r="BL1136" s="57"/>
      <c r="BM1136" s="97">
        <v>606</v>
      </c>
      <c r="BN1136" s="253">
        <v>1</v>
      </c>
      <c r="BO1136" s="191">
        <v>5</v>
      </c>
      <c r="BP1136" s="191">
        <v>48</v>
      </c>
      <c r="BQ1136" s="191">
        <v>159</v>
      </c>
      <c r="BR1136" s="191">
        <v>297</v>
      </c>
      <c r="BS1136" s="191">
        <v>81</v>
      </c>
      <c r="BT1136" s="191">
        <v>12</v>
      </c>
      <c r="BU1136" s="191">
        <v>0</v>
      </c>
      <c r="BV1136" s="191">
        <v>0</v>
      </c>
      <c r="BW1136" s="191">
        <v>3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95</v>
      </c>
      <c r="CI1136" s="31">
        <v>0.15676567656765678</v>
      </c>
      <c r="CJ1136" s="100">
        <v>15</v>
      </c>
      <c r="CK1136" s="31">
        <v>2.4752475247524754E-2</v>
      </c>
      <c r="CL1136" s="100">
        <v>3</v>
      </c>
      <c r="CM1136" s="31">
        <v>4.9504950495049506E-3</v>
      </c>
      <c r="CN1136" s="27">
        <v>26.260214521452152</v>
      </c>
      <c r="CO1136" s="27">
        <v>30.189</v>
      </c>
      <c r="CP1136" s="27">
        <v>32.914499999999997</v>
      </c>
      <c r="CQ1136" s="57"/>
    </row>
    <row r="1137" spans="1:95" x14ac:dyDescent="0.25">
      <c r="A1137" s="241">
        <v>3</v>
      </c>
      <c r="B1137" s="312">
        <v>0.33333299999999999</v>
      </c>
      <c r="C1137" s="97">
        <v>483</v>
      </c>
      <c r="D1137" s="264">
        <v>70</v>
      </c>
      <c r="E1137" s="122">
        <v>41</v>
      </c>
      <c r="F1137" s="122">
        <v>45</v>
      </c>
      <c r="G1137" s="122">
        <v>171</v>
      </c>
      <c r="H1137" s="122">
        <v>131</v>
      </c>
      <c r="I1137" s="122">
        <v>25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24</v>
      </c>
      <c r="Y1137" s="31">
        <v>4.9689440993788817E-2</v>
      </c>
      <c r="Z1137" s="100">
        <v>0</v>
      </c>
      <c r="AA1137" s="31">
        <v>0</v>
      </c>
      <c r="AB1137" s="100">
        <v>0</v>
      </c>
      <c r="AC1137" s="31">
        <v>0</v>
      </c>
      <c r="AD1137" s="27">
        <v>20.764782608695647</v>
      </c>
      <c r="AE1137" s="27">
        <v>27.247999999999998</v>
      </c>
      <c r="AF1137" s="27">
        <v>30.024000000000001</v>
      </c>
      <c r="AG1137" s="57"/>
      <c r="AH1137" s="97">
        <v>318</v>
      </c>
      <c r="AI1137" s="264">
        <v>3</v>
      </c>
      <c r="AJ1137" s="122">
        <v>13</v>
      </c>
      <c r="AK1137" s="122">
        <v>44</v>
      </c>
      <c r="AL1137" s="122">
        <v>129</v>
      </c>
      <c r="AM1137" s="122">
        <v>112</v>
      </c>
      <c r="AN1137" s="122">
        <v>17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17</v>
      </c>
      <c r="BD1137" s="31">
        <v>5.3459119496855348E-2</v>
      </c>
      <c r="BE1137" s="100">
        <v>0</v>
      </c>
      <c r="BF1137" s="31">
        <v>0</v>
      </c>
      <c r="BG1137" s="100">
        <v>0</v>
      </c>
      <c r="BH1137" s="31">
        <v>0</v>
      </c>
      <c r="BI1137" s="27">
        <v>23.516886792452826</v>
      </c>
      <c r="BJ1137" s="27">
        <v>27.877500000000001</v>
      </c>
      <c r="BK1137" s="27">
        <v>30.199000000000002</v>
      </c>
      <c r="BL1137" s="57"/>
      <c r="BM1137" s="97">
        <v>801</v>
      </c>
      <c r="BN1137" s="253">
        <v>73</v>
      </c>
      <c r="BO1137" s="191">
        <v>54</v>
      </c>
      <c r="BP1137" s="191">
        <v>89</v>
      </c>
      <c r="BQ1137" s="191">
        <v>300</v>
      </c>
      <c r="BR1137" s="191">
        <v>243</v>
      </c>
      <c r="BS1137" s="191">
        <v>42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41</v>
      </c>
      <c r="CI1137" s="31">
        <v>5.118601747815231E-2</v>
      </c>
      <c r="CJ1137" s="100">
        <v>0</v>
      </c>
      <c r="CK1137" s="31">
        <v>0</v>
      </c>
      <c r="CL1137" s="100">
        <v>0</v>
      </c>
      <c r="CM1137" s="31">
        <v>0</v>
      </c>
      <c r="CN1137" s="27">
        <v>21.857378277153547</v>
      </c>
      <c r="CO1137" s="27">
        <v>27.437000000000001</v>
      </c>
      <c r="CP1137" s="27">
        <v>30.065999999999999</v>
      </c>
      <c r="CQ1137" s="57"/>
    </row>
    <row r="1138" spans="1:95" x14ac:dyDescent="0.25">
      <c r="A1138" s="241">
        <v>3</v>
      </c>
      <c r="B1138" s="312">
        <v>0.375</v>
      </c>
      <c r="C1138" s="97">
        <v>431</v>
      </c>
      <c r="D1138" s="264">
        <v>1</v>
      </c>
      <c r="E1138" s="122">
        <v>11</v>
      </c>
      <c r="F1138" s="122">
        <v>40</v>
      </c>
      <c r="G1138" s="122">
        <v>193</v>
      </c>
      <c r="H1138" s="122">
        <v>161</v>
      </c>
      <c r="I1138" s="122">
        <v>24</v>
      </c>
      <c r="J1138" s="122">
        <v>1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25</v>
      </c>
      <c r="Y1138" s="31">
        <v>5.8004640371229696E-2</v>
      </c>
      <c r="Z1138" s="100">
        <v>1</v>
      </c>
      <c r="AA1138" s="31">
        <v>2.3201856148491878E-3</v>
      </c>
      <c r="AB1138" s="100">
        <v>0</v>
      </c>
      <c r="AC1138" s="31">
        <v>0</v>
      </c>
      <c r="AD1138" s="27">
        <v>24.214988399071924</v>
      </c>
      <c r="AE1138" s="27">
        <v>27.762</v>
      </c>
      <c r="AF1138" s="27">
        <v>30.468</v>
      </c>
      <c r="AG1138" s="57"/>
      <c r="AH1138" s="97">
        <v>304</v>
      </c>
      <c r="AI1138" s="264">
        <v>2</v>
      </c>
      <c r="AJ1138" s="122">
        <v>18</v>
      </c>
      <c r="AK1138" s="122">
        <v>58</v>
      </c>
      <c r="AL1138" s="122">
        <v>126</v>
      </c>
      <c r="AM1138" s="122">
        <v>81</v>
      </c>
      <c r="AN1138" s="122">
        <v>18</v>
      </c>
      <c r="AO1138" s="122">
        <v>1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19</v>
      </c>
      <c r="BD1138" s="31">
        <v>6.25E-2</v>
      </c>
      <c r="BE1138" s="100">
        <v>1</v>
      </c>
      <c r="BF1138" s="31">
        <v>3.2894736842105261E-3</v>
      </c>
      <c r="BG1138" s="100">
        <v>0</v>
      </c>
      <c r="BH1138" s="31">
        <v>0</v>
      </c>
      <c r="BI1138" s="27">
        <v>22.928190789473671</v>
      </c>
      <c r="BJ1138" s="27">
        <v>27.797499999999999</v>
      </c>
      <c r="BK1138" s="27">
        <v>30.657499999999999</v>
      </c>
      <c r="BL1138" s="57"/>
      <c r="BM1138" s="97">
        <v>735</v>
      </c>
      <c r="BN1138" s="253">
        <v>3</v>
      </c>
      <c r="BO1138" s="191">
        <v>29</v>
      </c>
      <c r="BP1138" s="191">
        <v>98</v>
      </c>
      <c r="BQ1138" s="191">
        <v>319</v>
      </c>
      <c r="BR1138" s="191">
        <v>242</v>
      </c>
      <c r="BS1138" s="191">
        <v>42</v>
      </c>
      <c r="BT1138" s="191">
        <v>2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44</v>
      </c>
      <c r="CI1138" s="31">
        <v>5.9863945578231291E-2</v>
      </c>
      <c r="CJ1138" s="100">
        <v>2</v>
      </c>
      <c r="CK1138" s="31">
        <v>2.7210884353741495E-3</v>
      </c>
      <c r="CL1138" s="100">
        <v>0</v>
      </c>
      <c r="CM1138" s="31">
        <v>0</v>
      </c>
      <c r="CN1138" s="27">
        <v>23.682761904761911</v>
      </c>
      <c r="CO1138" s="27">
        <v>27.766000000000002</v>
      </c>
      <c r="CP1138" s="27">
        <v>30.483999999999998</v>
      </c>
      <c r="CQ1138" s="57"/>
    </row>
    <row r="1139" spans="1:95" x14ac:dyDescent="0.25">
      <c r="A1139" s="241">
        <v>3</v>
      </c>
      <c r="B1139" s="312">
        <v>0.41666700000000001</v>
      </c>
      <c r="C1139" s="97">
        <v>377</v>
      </c>
      <c r="D1139" s="264">
        <v>2</v>
      </c>
      <c r="E1139" s="122">
        <v>6</v>
      </c>
      <c r="F1139" s="122">
        <v>25</v>
      </c>
      <c r="G1139" s="122">
        <v>119</v>
      </c>
      <c r="H1139" s="122">
        <v>188</v>
      </c>
      <c r="I1139" s="122">
        <v>30</v>
      </c>
      <c r="J1139" s="122">
        <v>7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37</v>
      </c>
      <c r="Y1139" s="31">
        <v>9.8143236074270557E-2</v>
      </c>
      <c r="Z1139" s="100">
        <v>7</v>
      </c>
      <c r="AA1139" s="31">
        <v>1.8567639257294429E-2</v>
      </c>
      <c r="AB1139" s="100">
        <v>0</v>
      </c>
      <c r="AC1139" s="31">
        <v>0</v>
      </c>
      <c r="AD1139" s="27">
        <v>25.372440318302388</v>
      </c>
      <c r="AE1139" s="27">
        <v>29.303000000000001</v>
      </c>
      <c r="AF1139" s="27">
        <v>32.195999999999991</v>
      </c>
      <c r="AG1139" s="57"/>
      <c r="AH1139" s="97">
        <v>266</v>
      </c>
      <c r="AI1139" s="264">
        <v>8</v>
      </c>
      <c r="AJ1139" s="122">
        <v>8</v>
      </c>
      <c r="AK1139" s="122">
        <v>31</v>
      </c>
      <c r="AL1139" s="122">
        <v>92</v>
      </c>
      <c r="AM1139" s="122">
        <v>105</v>
      </c>
      <c r="AN1139" s="122">
        <v>18</v>
      </c>
      <c r="AO1139" s="122">
        <v>3</v>
      </c>
      <c r="AP1139" s="122">
        <v>0</v>
      </c>
      <c r="AQ1139" s="122">
        <v>1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22</v>
      </c>
      <c r="BD1139" s="31">
        <v>8.2706766917293228E-2</v>
      </c>
      <c r="BE1139" s="100">
        <v>4</v>
      </c>
      <c r="BF1139" s="31">
        <v>1.5037593984962405E-2</v>
      </c>
      <c r="BG1139" s="100">
        <v>1</v>
      </c>
      <c r="BH1139" s="31">
        <v>3.7593984962406013E-3</v>
      </c>
      <c r="BI1139" s="27">
        <v>24.196729323308265</v>
      </c>
      <c r="BJ1139" s="27">
        <v>29.030999999999999</v>
      </c>
      <c r="BK1139" s="27">
        <v>31.351499999999998</v>
      </c>
      <c r="BL1139" s="57"/>
      <c r="BM1139" s="97">
        <v>643</v>
      </c>
      <c r="BN1139" s="253">
        <v>10</v>
      </c>
      <c r="BO1139" s="191">
        <v>14</v>
      </c>
      <c r="BP1139" s="191">
        <v>56</v>
      </c>
      <c r="BQ1139" s="191">
        <v>211</v>
      </c>
      <c r="BR1139" s="191">
        <v>293</v>
      </c>
      <c r="BS1139" s="191">
        <v>48</v>
      </c>
      <c r="BT1139" s="191">
        <v>10</v>
      </c>
      <c r="BU1139" s="191">
        <v>0</v>
      </c>
      <c r="BV1139" s="191">
        <v>1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59</v>
      </c>
      <c r="CI1139" s="31">
        <v>9.1757387247278388E-2</v>
      </c>
      <c r="CJ1139" s="100">
        <v>11</v>
      </c>
      <c r="CK1139" s="31">
        <v>1.7107309486780714E-2</v>
      </c>
      <c r="CL1139" s="100">
        <v>1</v>
      </c>
      <c r="CM1139" s="31">
        <v>1.5552099533437014E-3</v>
      </c>
      <c r="CN1139" s="27">
        <v>24.886065318818059</v>
      </c>
      <c r="CO1139" s="27">
        <v>29.114000000000001</v>
      </c>
      <c r="CP1139" s="27">
        <v>31.701999999999995</v>
      </c>
      <c r="CQ1139" s="57"/>
    </row>
    <row r="1140" spans="1:95" x14ac:dyDescent="0.25">
      <c r="A1140" s="241">
        <v>3</v>
      </c>
      <c r="B1140" s="312">
        <v>0.45833299999999999</v>
      </c>
      <c r="C1140" s="97">
        <v>332</v>
      </c>
      <c r="D1140" s="264">
        <v>1</v>
      </c>
      <c r="E1140" s="122">
        <v>3</v>
      </c>
      <c r="F1140" s="122">
        <v>25</v>
      </c>
      <c r="G1140" s="122">
        <v>97</v>
      </c>
      <c r="H1140" s="122">
        <v>176</v>
      </c>
      <c r="I1140" s="122">
        <v>26</v>
      </c>
      <c r="J1140" s="122">
        <v>4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30</v>
      </c>
      <c r="Y1140" s="31">
        <v>9.036144578313253E-2</v>
      </c>
      <c r="Z1140" s="100">
        <v>4</v>
      </c>
      <c r="AA1140" s="31">
        <v>1.2048192771084338E-2</v>
      </c>
      <c r="AB1140" s="100">
        <v>0</v>
      </c>
      <c r="AC1140" s="31">
        <v>0</v>
      </c>
      <c r="AD1140" s="27">
        <v>25.663945783132508</v>
      </c>
      <c r="AE1140" s="27">
        <v>28.882999999999999</v>
      </c>
      <c r="AF1140" s="27">
        <v>31.392499999999995</v>
      </c>
      <c r="AG1140" s="57"/>
      <c r="AH1140" s="97">
        <v>284</v>
      </c>
      <c r="AI1140" s="264">
        <v>3</v>
      </c>
      <c r="AJ1140" s="122">
        <v>7</v>
      </c>
      <c r="AK1140" s="122">
        <v>32</v>
      </c>
      <c r="AL1140" s="122">
        <v>110</v>
      </c>
      <c r="AM1140" s="122">
        <v>111</v>
      </c>
      <c r="AN1140" s="122">
        <v>20</v>
      </c>
      <c r="AO1140" s="122">
        <v>1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21</v>
      </c>
      <c r="BD1140" s="31">
        <v>7.3943661971830985E-2</v>
      </c>
      <c r="BE1140" s="100">
        <v>1</v>
      </c>
      <c r="BF1140" s="31">
        <v>3.5211267605633804E-3</v>
      </c>
      <c r="BG1140" s="100">
        <v>0</v>
      </c>
      <c r="BH1140" s="31">
        <v>0</v>
      </c>
      <c r="BI1140" s="27">
        <v>24.122746478873243</v>
      </c>
      <c r="BJ1140" s="27">
        <v>28.57</v>
      </c>
      <c r="BK1140" s="27">
        <v>30.732499999999998</v>
      </c>
      <c r="BL1140" s="57"/>
      <c r="BM1140" s="97">
        <v>616</v>
      </c>
      <c r="BN1140" s="253">
        <v>4</v>
      </c>
      <c r="BO1140" s="191">
        <v>10</v>
      </c>
      <c r="BP1140" s="191">
        <v>57</v>
      </c>
      <c r="BQ1140" s="191">
        <v>207</v>
      </c>
      <c r="BR1140" s="191">
        <v>287</v>
      </c>
      <c r="BS1140" s="191">
        <v>46</v>
      </c>
      <c r="BT1140" s="191">
        <v>5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51</v>
      </c>
      <c r="CI1140" s="31">
        <v>8.2792207792207792E-2</v>
      </c>
      <c r="CJ1140" s="100">
        <v>5</v>
      </c>
      <c r="CK1140" s="31">
        <v>8.1168831168831161E-3</v>
      </c>
      <c r="CL1140" s="100">
        <v>0</v>
      </c>
      <c r="CM1140" s="31">
        <v>0</v>
      </c>
      <c r="CN1140" s="27">
        <v>24.953392857142859</v>
      </c>
      <c r="CO1140" s="27">
        <v>28.768999999999998</v>
      </c>
      <c r="CP1140" s="27">
        <v>31.041499999999999</v>
      </c>
      <c r="CQ1140" s="57"/>
    </row>
    <row r="1141" spans="1:95" x14ac:dyDescent="0.25">
      <c r="A1141" s="241">
        <v>3</v>
      </c>
      <c r="B1141" s="312">
        <v>0.5</v>
      </c>
      <c r="C1141" s="97">
        <v>327</v>
      </c>
      <c r="D1141" s="264">
        <v>1</v>
      </c>
      <c r="E1141" s="122">
        <v>4</v>
      </c>
      <c r="F1141" s="122">
        <v>23</v>
      </c>
      <c r="G1141" s="122">
        <v>96</v>
      </c>
      <c r="H1141" s="122">
        <v>150</v>
      </c>
      <c r="I1141" s="122">
        <v>50</v>
      </c>
      <c r="J1141" s="122">
        <v>3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53</v>
      </c>
      <c r="Y1141" s="31">
        <v>0.1620795107033639</v>
      </c>
      <c r="Z1141" s="100">
        <v>3</v>
      </c>
      <c r="AA1141" s="31">
        <v>9.1743119266055051E-3</v>
      </c>
      <c r="AB1141" s="100">
        <v>0</v>
      </c>
      <c r="AC1141" s="31">
        <v>0</v>
      </c>
      <c r="AD1141" s="27">
        <v>25.695565749235499</v>
      </c>
      <c r="AE1141" s="27">
        <v>30.270000000000003</v>
      </c>
      <c r="AF1141" s="27">
        <v>31.881999999999994</v>
      </c>
      <c r="AG1141" s="57"/>
      <c r="AH1141" s="97">
        <v>237</v>
      </c>
      <c r="AI1141" s="264">
        <v>1</v>
      </c>
      <c r="AJ1141" s="122">
        <v>22</v>
      </c>
      <c r="AK1141" s="122">
        <v>48</v>
      </c>
      <c r="AL1141" s="122">
        <v>83</v>
      </c>
      <c r="AM1141" s="122">
        <v>68</v>
      </c>
      <c r="AN1141" s="122">
        <v>13</v>
      </c>
      <c r="AO1141" s="122">
        <v>2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15</v>
      </c>
      <c r="BD1141" s="31">
        <v>6.3291139240506333E-2</v>
      </c>
      <c r="BE1141" s="100">
        <v>2</v>
      </c>
      <c r="BF1141" s="31">
        <v>8.4388185654008432E-3</v>
      </c>
      <c r="BG1141" s="100">
        <v>0</v>
      </c>
      <c r="BH1141" s="31">
        <v>0</v>
      </c>
      <c r="BI1141" s="27">
        <v>22.793839662447247</v>
      </c>
      <c r="BJ1141" s="27">
        <v>28.169</v>
      </c>
      <c r="BK1141" s="27">
        <v>30.499999999999996</v>
      </c>
      <c r="BL1141" s="57"/>
      <c r="BM1141" s="97">
        <v>564</v>
      </c>
      <c r="BN1141" s="253">
        <v>2</v>
      </c>
      <c r="BO1141" s="191">
        <v>26</v>
      </c>
      <c r="BP1141" s="191">
        <v>71</v>
      </c>
      <c r="BQ1141" s="191">
        <v>179</v>
      </c>
      <c r="BR1141" s="191">
        <v>218</v>
      </c>
      <c r="BS1141" s="191">
        <v>63</v>
      </c>
      <c r="BT1141" s="191">
        <v>5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68</v>
      </c>
      <c r="CI1141" s="31">
        <v>0.12056737588652482</v>
      </c>
      <c r="CJ1141" s="100">
        <v>5</v>
      </c>
      <c r="CK1141" s="31">
        <v>8.8652482269503553E-3</v>
      </c>
      <c r="CL1141" s="100">
        <v>0</v>
      </c>
      <c r="CM1141" s="31">
        <v>0</v>
      </c>
      <c r="CN1141" s="27">
        <v>24.476223404255347</v>
      </c>
      <c r="CO1141" s="27">
        <v>29.262500000000003</v>
      </c>
      <c r="CP1141" s="27">
        <v>31.425000000000001</v>
      </c>
      <c r="CQ1141" s="57"/>
    </row>
    <row r="1142" spans="1:95" x14ac:dyDescent="0.25">
      <c r="A1142" s="241">
        <v>3</v>
      </c>
      <c r="B1142" s="312">
        <v>0.54166700000000001</v>
      </c>
      <c r="C1142" s="97">
        <v>320</v>
      </c>
      <c r="D1142" s="264">
        <v>1</v>
      </c>
      <c r="E1142" s="122">
        <v>3</v>
      </c>
      <c r="F1142" s="122">
        <v>15</v>
      </c>
      <c r="G1142" s="122">
        <v>92</v>
      </c>
      <c r="H1142" s="122">
        <v>164</v>
      </c>
      <c r="I1142" s="122">
        <v>38</v>
      </c>
      <c r="J1142" s="122">
        <v>4</v>
      </c>
      <c r="K1142" s="122">
        <v>2</v>
      </c>
      <c r="L1142" s="122">
        <v>1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45</v>
      </c>
      <c r="Y1142" s="31">
        <v>0.140625</v>
      </c>
      <c r="Z1142" s="100">
        <v>7</v>
      </c>
      <c r="AA1142" s="31">
        <v>2.1874999999999999E-2</v>
      </c>
      <c r="AB1142" s="100">
        <v>1</v>
      </c>
      <c r="AC1142" s="31">
        <v>3.1250000000000002E-3</v>
      </c>
      <c r="AD1142" s="27">
        <v>26.143718750000012</v>
      </c>
      <c r="AE1142" s="27">
        <v>29.918500000000002</v>
      </c>
      <c r="AF1142" s="27">
        <v>32.340499999999999</v>
      </c>
      <c r="AG1142" s="57"/>
      <c r="AH1142" s="97">
        <v>264</v>
      </c>
      <c r="AI1142" s="264">
        <v>3</v>
      </c>
      <c r="AJ1142" s="122">
        <v>14</v>
      </c>
      <c r="AK1142" s="122">
        <v>31</v>
      </c>
      <c r="AL1142" s="122">
        <v>80</v>
      </c>
      <c r="AM1142" s="122">
        <v>114</v>
      </c>
      <c r="AN1142" s="122">
        <v>18</v>
      </c>
      <c r="AO1142" s="122">
        <v>4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22</v>
      </c>
      <c r="BD1142" s="31">
        <v>8.3333333333333329E-2</v>
      </c>
      <c r="BE1142" s="100">
        <v>4</v>
      </c>
      <c r="BF1142" s="31">
        <v>1.5151515151515152E-2</v>
      </c>
      <c r="BG1142" s="100">
        <v>0</v>
      </c>
      <c r="BH1142" s="31">
        <v>0</v>
      </c>
      <c r="BI1142" s="27">
        <v>24.206212121212118</v>
      </c>
      <c r="BJ1142" s="27">
        <v>28.835000000000001</v>
      </c>
      <c r="BK1142" s="27">
        <v>31.62</v>
      </c>
      <c r="BL1142" s="57"/>
      <c r="BM1142" s="97">
        <v>584</v>
      </c>
      <c r="BN1142" s="253">
        <v>4</v>
      </c>
      <c r="BO1142" s="191">
        <v>17</v>
      </c>
      <c r="BP1142" s="191">
        <v>46</v>
      </c>
      <c r="BQ1142" s="191">
        <v>172</v>
      </c>
      <c r="BR1142" s="191">
        <v>278</v>
      </c>
      <c r="BS1142" s="191">
        <v>56</v>
      </c>
      <c r="BT1142" s="191">
        <v>8</v>
      </c>
      <c r="BU1142" s="191">
        <v>2</v>
      </c>
      <c r="BV1142" s="191">
        <v>1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67</v>
      </c>
      <c r="CI1142" s="31">
        <v>0.11472602739726027</v>
      </c>
      <c r="CJ1142" s="100">
        <v>11</v>
      </c>
      <c r="CK1142" s="31">
        <v>1.8835616438356163E-2</v>
      </c>
      <c r="CL1142" s="100">
        <v>1</v>
      </c>
      <c r="CM1142" s="31">
        <v>1.7123287671232876E-3</v>
      </c>
      <c r="CN1142" s="27">
        <v>25.267859589041084</v>
      </c>
      <c r="CO1142" s="27">
        <v>29.295000000000002</v>
      </c>
      <c r="CP1142" s="27">
        <v>32.089999999999996</v>
      </c>
      <c r="CQ1142" s="57"/>
    </row>
    <row r="1143" spans="1:95" x14ac:dyDescent="0.25">
      <c r="A1143" s="241">
        <v>3</v>
      </c>
      <c r="B1143" s="312">
        <v>0.58333299999999999</v>
      </c>
      <c r="C1143" s="97">
        <v>361</v>
      </c>
      <c r="D1143" s="264">
        <v>4</v>
      </c>
      <c r="E1143" s="122">
        <v>6</v>
      </c>
      <c r="F1143" s="122">
        <v>33</v>
      </c>
      <c r="G1143" s="122">
        <v>98</v>
      </c>
      <c r="H1143" s="122">
        <v>159</v>
      </c>
      <c r="I1143" s="122">
        <v>54</v>
      </c>
      <c r="J1143" s="122">
        <v>6</v>
      </c>
      <c r="K1143" s="122">
        <v>1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61</v>
      </c>
      <c r="Y1143" s="31">
        <v>0.16897506925207756</v>
      </c>
      <c r="Z1143" s="100">
        <v>7</v>
      </c>
      <c r="AA1143" s="31">
        <v>1.9390581717451522E-2</v>
      </c>
      <c r="AB1143" s="100">
        <v>0</v>
      </c>
      <c r="AC1143" s="31">
        <v>0</v>
      </c>
      <c r="AD1143" s="27">
        <v>25.75385041551246</v>
      </c>
      <c r="AE1143" s="27">
        <v>30.453999999999997</v>
      </c>
      <c r="AF1143" s="27">
        <v>33.743999999999986</v>
      </c>
      <c r="AG1143" s="57"/>
      <c r="AH1143" s="97">
        <v>230</v>
      </c>
      <c r="AI1143" s="264">
        <v>1</v>
      </c>
      <c r="AJ1143" s="122">
        <v>0</v>
      </c>
      <c r="AK1143" s="122">
        <v>36</v>
      </c>
      <c r="AL1143" s="122">
        <v>82</v>
      </c>
      <c r="AM1143" s="122">
        <v>82</v>
      </c>
      <c r="AN1143" s="122">
        <v>28</v>
      </c>
      <c r="AO1143" s="122">
        <v>1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29</v>
      </c>
      <c r="BD1143" s="31">
        <v>0.12608695652173912</v>
      </c>
      <c r="BE1143" s="100">
        <v>1</v>
      </c>
      <c r="BF1143" s="31">
        <v>4.3478260869565218E-3</v>
      </c>
      <c r="BG1143" s="100">
        <v>0</v>
      </c>
      <c r="BH1143" s="31">
        <v>0</v>
      </c>
      <c r="BI1143" s="27">
        <v>24.821391304347824</v>
      </c>
      <c r="BJ1143" s="27">
        <v>29.434000000000001</v>
      </c>
      <c r="BK1143" s="27">
        <v>32.752999999999993</v>
      </c>
      <c r="BL1143" s="57"/>
      <c r="BM1143" s="97">
        <v>591</v>
      </c>
      <c r="BN1143" s="253">
        <v>5</v>
      </c>
      <c r="BO1143" s="191">
        <v>6</v>
      </c>
      <c r="BP1143" s="191">
        <v>69</v>
      </c>
      <c r="BQ1143" s="191">
        <v>180</v>
      </c>
      <c r="BR1143" s="191">
        <v>241</v>
      </c>
      <c r="BS1143" s="191">
        <v>82</v>
      </c>
      <c r="BT1143" s="191">
        <v>7</v>
      </c>
      <c r="BU1143" s="191">
        <v>1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90</v>
      </c>
      <c r="CI1143" s="31">
        <v>0.15228426395939088</v>
      </c>
      <c r="CJ1143" s="100">
        <v>8</v>
      </c>
      <c r="CK1143" s="31">
        <v>1.3536379018612521E-2</v>
      </c>
      <c r="CL1143" s="100">
        <v>0</v>
      </c>
      <c r="CM1143" s="31">
        <v>0</v>
      </c>
      <c r="CN1143" s="27">
        <v>25.390964467005087</v>
      </c>
      <c r="CO1143" s="27">
        <v>30.045999999999999</v>
      </c>
      <c r="CP1143" s="27">
        <v>32.984000000000002</v>
      </c>
      <c r="CQ1143" s="57"/>
    </row>
    <row r="1144" spans="1:95" x14ac:dyDescent="0.25">
      <c r="A1144" s="241">
        <v>3</v>
      </c>
      <c r="B1144" s="312">
        <v>0.625</v>
      </c>
      <c r="C1144" s="97">
        <v>381</v>
      </c>
      <c r="D1144" s="264">
        <v>3</v>
      </c>
      <c r="E1144" s="122">
        <v>6</v>
      </c>
      <c r="F1144" s="122">
        <v>37</v>
      </c>
      <c r="G1144" s="122">
        <v>128</v>
      </c>
      <c r="H1144" s="122">
        <v>175</v>
      </c>
      <c r="I1144" s="122">
        <v>30</v>
      </c>
      <c r="J1144" s="122">
        <v>2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32</v>
      </c>
      <c r="Y1144" s="31">
        <v>8.3989501312335957E-2</v>
      </c>
      <c r="Z1144" s="100">
        <v>2</v>
      </c>
      <c r="AA1144" s="31">
        <v>5.2493438320209973E-3</v>
      </c>
      <c r="AB1144" s="100">
        <v>0</v>
      </c>
      <c r="AC1144" s="31">
        <v>0</v>
      </c>
      <c r="AD1144" s="27">
        <v>24.937112860892402</v>
      </c>
      <c r="AE1144" s="27">
        <v>28.977999999999998</v>
      </c>
      <c r="AF1144" s="27">
        <v>31.136999999999997</v>
      </c>
      <c r="AG1144" s="57"/>
      <c r="AH1144" s="97">
        <v>271</v>
      </c>
      <c r="AI1144" s="264">
        <v>19</v>
      </c>
      <c r="AJ1144" s="122">
        <v>24</v>
      </c>
      <c r="AK1144" s="122">
        <v>62</v>
      </c>
      <c r="AL1144" s="122">
        <v>84</v>
      </c>
      <c r="AM1144" s="122">
        <v>74</v>
      </c>
      <c r="AN1144" s="122">
        <v>8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8</v>
      </c>
      <c r="BD1144" s="31">
        <v>2.9520295202952029E-2</v>
      </c>
      <c r="BE1144" s="100">
        <v>0</v>
      </c>
      <c r="BF1144" s="31">
        <v>0</v>
      </c>
      <c r="BG1144" s="100">
        <v>0</v>
      </c>
      <c r="BH1144" s="31">
        <v>0</v>
      </c>
      <c r="BI1144" s="27">
        <v>20.955055350553511</v>
      </c>
      <c r="BJ1144" s="27">
        <v>27.361999999999998</v>
      </c>
      <c r="BK1144" s="27">
        <v>29.123999999999995</v>
      </c>
      <c r="BL1144" s="57"/>
      <c r="BM1144" s="97">
        <v>652</v>
      </c>
      <c r="BN1144" s="253">
        <v>22</v>
      </c>
      <c r="BO1144" s="191">
        <v>30</v>
      </c>
      <c r="BP1144" s="191">
        <v>99</v>
      </c>
      <c r="BQ1144" s="191">
        <v>212</v>
      </c>
      <c r="BR1144" s="191">
        <v>249</v>
      </c>
      <c r="BS1144" s="191">
        <v>38</v>
      </c>
      <c r="BT1144" s="191">
        <v>2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40</v>
      </c>
      <c r="CI1144" s="31">
        <v>6.1349693251533742E-2</v>
      </c>
      <c r="CJ1144" s="100">
        <v>2</v>
      </c>
      <c r="CK1144" s="31">
        <v>3.0674846625766872E-3</v>
      </c>
      <c r="CL1144" s="100">
        <v>0</v>
      </c>
      <c r="CM1144" s="31">
        <v>0</v>
      </c>
      <c r="CN1144" s="27">
        <v>23.281993865030682</v>
      </c>
      <c r="CO1144" s="27">
        <v>28.310999999999996</v>
      </c>
      <c r="CP1144" s="27">
        <v>30.52</v>
      </c>
      <c r="CQ1144" s="57"/>
    </row>
    <row r="1145" spans="1:95" x14ac:dyDescent="0.25">
      <c r="A1145" s="241">
        <v>3</v>
      </c>
      <c r="B1145" s="312">
        <v>0.66666700000000001</v>
      </c>
      <c r="C1145" s="97">
        <v>425</v>
      </c>
      <c r="D1145" s="264">
        <v>23</v>
      </c>
      <c r="E1145" s="122">
        <v>47</v>
      </c>
      <c r="F1145" s="122">
        <v>75</v>
      </c>
      <c r="G1145" s="122">
        <v>101</v>
      </c>
      <c r="H1145" s="122">
        <v>129</v>
      </c>
      <c r="I1145" s="122">
        <v>43</v>
      </c>
      <c r="J1145" s="122">
        <v>7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50</v>
      </c>
      <c r="Y1145" s="31">
        <v>0.11764705882352941</v>
      </c>
      <c r="Z1145" s="100">
        <v>7</v>
      </c>
      <c r="AA1145" s="31">
        <v>1.6470588235294119E-2</v>
      </c>
      <c r="AB1145" s="100">
        <v>0</v>
      </c>
      <c r="AC1145" s="31">
        <v>0</v>
      </c>
      <c r="AD1145" s="27">
        <v>22.42708235294117</v>
      </c>
      <c r="AE1145" s="27">
        <v>29.403999999999996</v>
      </c>
      <c r="AF1145" s="27">
        <v>31.853999999999999</v>
      </c>
      <c r="AG1145" s="57"/>
      <c r="AH1145" s="97">
        <v>208</v>
      </c>
      <c r="AI1145" s="264">
        <v>16</v>
      </c>
      <c r="AJ1145" s="122">
        <v>29</v>
      </c>
      <c r="AK1145" s="122">
        <v>35</v>
      </c>
      <c r="AL1145" s="122">
        <v>73</v>
      </c>
      <c r="AM1145" s="122">
        <v>44</v>
      </c>
      <c r="AN1145" s="122">
        <v>10</v>
      </c>
      <c r="AO1145" s="122">
        <v>1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11</v>
      </c>
      <c r="BD1145" s="31">
        <v>5.2884615384615384E-2</v>
      </c>
      <c r="BE1145" s="100">
        <v>1</v>
      </c>
      <c r="BF1145" s="31">
        <v>4.807692307692308E-3</v>
      </c>
      <c r="BG1145" s="100">
        <v>0</v>
      </c>
      <c r="BH1145" s="31">
        <v>0</v>
      </c>
      <c r="BI1145" s="27">
        <v>20.757451923076921</v>
      </c>
      <c r="BJ1145" s="27">
        <v>27.008499999999998</v>
      </c>
      <c r="BK1145" s="27">
        <v>30.591999999999999</v>
      </c>
      <c r="BL1145" s="57"/>
      <c r="BM1145" s="97">
        <v>633</v>
      </c>
      <c r="BN1145" s="253">
        <v>39</v>
      </c>
      <c r="BO1145" s="191">
        <v>76</v>
      </c>
      <c r="BP1145" s="191">
        <v>110</v>
      </c>
      <c r="BQ1145" s="191">
        <v>174</v>
      </c>
      <c r="BR1145" s="191">
        <v>173</v>
      </c>
      <c r="BS1145" s="191">
        <v>53</v>
      </c>
      <c r="BT1145" s="191">
        <v>8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61</v>
      </c>
      <c r="CI1145" s="31">
        <v>9.6366508688783575E-2</v>
      </c>
      <c r="CJ1145" s="100">
        <v>8</v>
      </c>
      <c r="CK1145" s="31">
        <v>1.2638230647709321E-2</v>
      </c>
      <c r="CL1145" s="100">
        <v>0</v>
      </c>
      <c r="CM1145" s="31">
        <v>0</v>
      </c>
      <c r="CN1145" s="27">
        <v>21.878451816745642</v>
      </c>
      <c r="CO1145" s="27">
        <v>28.88</v>
      </c>
      <c r="CP1145" s="27">
        <v>31.411999999999995</v>
      </c>
      <c r="CQ1145" s="57"/>
    </row>
    <row r="1146" spans="1:95" x14ac:dyDescent="0.25">
      <c r="A1146" s="241">
        <v>3</v>
      </c>
      <c r="B1146" s="312">
        <v>0.70833299999999999</v>
      </c>
      <c r="C1146" s="97">
        <v>408</v>
      </c>
      <c r="D1146" s="264">
        <v>14</v>
      </c>
      <c r="E1146" s="122">
        <v>32</v>
      </c>
      <c r="F1146" s="122">
        <v>46</v>
      </c>
      <c r="G1146" s="122">
        <v>156</v>
      </c>
      <c r="H1146" s="122">
        <v>133</v>
      </c>
      <c r="I1146" s="122">
        <v>25</v>
      </c>
      <c r="J1146" s="122">
        <v>2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27</v>
      </c>
      <c r="Y1146" s="31">
        <v>6.6176470588235295E-2</v>
      </c>
      <c r="Z1146" s="100">
        <v>2</v>
      </c>
      <c r="AA1146" s="31">
        <v>4.9019607843137254E-3</v>
      </c>
      <c r="AB1146" s="100">
        <v>0</v>
      </c>
      <c r="AC1146" s="31">
        <v>0</v>
      </c>
      <c r="AD1146" s="27">
        <v>22.956960784313743</v>
      </c>
      <c r="AE1146" s="27">
        <v>28.272499999999997</v>
      </c>
      <c r="AF1146" s="27">
        <v>30.662999999999997</v>
      </c>
      <c r="AG1146" s="57"/>
      <c r="AH1146" s="97">
        <v>241</v>
      </c>
      <c r="AI1146" s="264">
        <v>12</v>
      </c>
      <c r="AJ1146" s="122">
        <v>33</v>
      </c>
      <c r="AK1146" s="122">
        <v>81</v>
      </c>
      <c r="AL1146" s="122">
        <v>75</v>
      </c>
      <c r="AM1146" s="122">
        <v>33</v>
      </c>
      <c r="AN1146" s="122">
        <v>7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7</v>
      </c>
      <c r="BD1146" s="31">
        <v>2.9045643153526972E-2</v>
      </c>
      <c r="BE1146" s="100">
        <v>0</v>
      </c>
      <c r="BF1146" s="31">
        <v>0</v>
      </c>
      <c r="BG1146" s="100">
        <v>0</v>
      </c>
      <c r="BH1146" s="31">
        <v>0</v>
      </c>
      <c r="BI1146" s="27">
        <v>19.728257261410793</v>
      </c>
      <c r="BJ1146" s="27">
        <v>25.372</v>
      </c>
      <c r="BK1146" s="27">
        <v>28.780999999999999</v>
      </c>
      <c r="BL1146" s="57"/>
      <c r="BM1146" s="97">
        <v>649</v>
      </c>
      <c r="BN1146" s="253">
        <v>26</v>
      </c>
      <c r="BO1146" s="191">
        <v>65</v>
      </c>
      <c r="BP1146" s="191">
        <v>127</v>
      </c>
      <c r="BQ1146" s="191">
        <v>231</v>
      </c>
      <c r="BR1146" s="191">
        <v>166</v>
      </c>
      <c r="BS1146" s="191">
        <v>32</v>
      </c>
      <c r="BT1146" s="191">
        <v>2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34</v>
      </c>
      <c r="CI1146" s="31">
        <v>5.2388289676425268E-2</v>
      </c>
      <c r="CJ1146" s="100">
        <v>2</v>
      </c>
      <c r="CK1146" s="31">
        <v>3.0816640986132513E-3</v>
      </c>
      <c r="CL1146" s="100">
        <v>0</v>
      </c>
      <c r="CM1146" s="31">
        <v>0</v>
      </c>
      <c r="CN1146" s="27">
        <v>21.758012326656402</v>
      </c>
      <c r="CO1146" s="27">
        <v>27.555</v>
      </c>
      <c r="CP1146" s="27">
        <v>30.049999999999997</v>
      </c>
      <c r="CQ1146" s="57"/>
    </row>
    <row r="1147" spans="1:95" x14ac:dyDescent="0.25">
      <c r="A1147" s="241">
        <v>3</v>
      </c>
      <c r="B1147" s="312">
        <v>0.75</v>
      </c>
      <c r="C1147" s="97">
        <v>357</v>
      </c>
      <c r="D1147" s="264">
        <v>5</v>
      </c>
      <c r="E1147" s="122">
        <v>35</v>
      </c>
      <c r="F1147" s="122">
        <v>31</v>
      </c>
      <c r="G1147" s="122">
        <v>105</v>
      </c>
      <c r="H1147" s="122">
        <v>150</v>
      </c>
      <c r="I1147" s="122">
        <v>28</v>
      </c>
      <c r="J1147" s="122">
        <v>3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31</v>
      </c>
      <c r="Y1147" s="31">
        <v>8.683473389355742E-2</v>
      </c>
      <c r="Z1147" s="100">
        <v>3</v>
      </c>
      <c r="AA1147" s="31">
        <v>8.4033613445378148E-3</v>
      </c>
      <c r="AB1147" s="100">
        <v>0</v>
      </c>
      <c r="AC1147" s="31">
        <v>0</v>
      </c>
      <c r="AD1147" s="27">
        <v>23.963333333333363</v>
      </c>
      <c r="AE1147" s="27">
        <v>28.953000000000003</v>
      </c>
      <c r="AF1147" s="27">
        <v>31.086999999999989</v>
      </c>
      <c r="AG1147" s="57"/>
      <c r="AH1147" s="97">
        <v>226</v>
      </c>
      <c r="AI1147" s="264">
        <v>9</v>
      </c>
      <c r="AJ1147" s="122">
        <v>12</v>
      </c>
      <c r="AK1147" s="122">
        <v>32</v>
      </c>
      <c r="AL1147" s="122">
        <v>94</v>
      </c>
      <c r="AM1147" s="122">
        <v>63</v>
      </c>
      <c r="AN1147" s="122">
        <v>14</v>
      </c>
      <c r="AO1147" s="122">
        <v>2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16</v>
      </c>
      <c r="BD1147" s="31">
        <v>7.0796460176991149E-2</v>
      </c>
      <c r="BE1147" s="100">
        <v>2</v>
      </c>
      <c r="BF1147" s="31">
        <v>8.8495575221238937E-3</v>
      </c>
      <c r="BG1147" s="100">
        <v>0</v>
      </c>
      <c r="BH1147" s="31">
        <v>0</v>
      </c>
      <c r="BI1147" s="27">
        <v>22.91349557522123</v>
      </c>
      <c r="BJ1147" s="27">
        <v>28.4</v>
      </c>
      <c r="BK1147" s="27">
        <v>30.699999999999996</v>
      </c>
      <c r="BL1147" s="57"/>
      <c r="BM1147" s="97">
        <v>583</v>
      </c>
      <c r="BN1147" s="253">
        <v>14</v>
      </c>
      <c r="BO1147" s="191">
        <v>47</v>
      </c>
      <c r="BP1147" s="191">
        <v>63</v>
      </c>
      <c r="BQ1147" s="191">
        <v>199</v>
      </c>
      <c r="BR1147" s="191">
        <v>213</v>
      </c>
      <c r="BS1147" s="191">
        <v>42</v>
      </c>
      <c r="BT1147" s="191">
        <v>5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47</v>
      </c>
      <c r="CI1147" s="31">
        <v>8.0617495711835338E-2</v>
      </c>
      <c r="CJ1147" s="100">
        <v>5</v>
      </c>
      <c r="CK1147" s="31">
        <v>8.5763293310463125E-3</v>
      </c>
      <c r="CL1147" s="100">
        <v>0</v>
      </c>
      <c r="CM1147" s="31">
        <v>0</v>
      </c>
      <c r="CN1147" s="27">
        <v>23.556363636363649</v>
      </c>
      <c r="CO1147" s="27">
        <v>28.675999999999998</v>
      </c>
      <c r="CP1147" s="27">
        <v>30.916</v>
      </c>
      <c r="CQ1147" s="57"/>
    </row>
    <row r="1148" spans="1:95" x14ac:dyDescent="0.25">
      <c r="A1148" s="241">
        <v>3</v>
      </c>
      <c r="B1148" s="312">
        <v>0.79166700000000001</v>
      </c>
      <c r="C1148" s="97">
        <v>208</v>
      </c>
      <c r="D1148" s="264">
        <v>0</v>
      </c>
      <c r="E1148" s="122">
        <v>1</v>
      </c>
      <c r="F1148" s="122">
        <v>15</v>
      </c>
      <c r="G1148" s="122">
        <v>43</v>
      </c>
      <c r="H1148" s="122">
        <v>106</v>
      </c>
      <c r="I1148" s="122">
        <v>40</v>
      </c>
      <c r="J1148" s="122">
        <v>2</v>
      </c>
      <c r="K1148" s="122">
        <v>1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43</v>
      </c>
      <c r="Y1148" s="31">
        <v>0.20673076923076922</v>
      </c>
      <c r="Z1148" s="100">
        <v>3</v>
      </c>
      <c r="AA1148" s="31">
        <v>1.4423076923076924E-2</v>
      </c>
      <c r="AB1148" s="100">
        <v>0</v>
      </c>
      <c r="AC1148" s="31">
        <v>0</v>
      </c>
      <c r="AD1148" s="27">
        <v>27.017115384615401</v>
      </c>
      <c r="AE1148" s="27">
        <v>30.958000000000002</v>
      </c>
      <c r="AF1148" s="27">
        <v>33.41749999999999</v>
      </c>
      <c r="AG1148" s="57"/>
      <c r="AH1148" s="97">
        <v>193</v>
      </c>
      <c r="AI1148" s="264">
        <v>0</v>
      </c>
      <c r="AJ1148" s="122">
        <v>0</v>
      </c>
      <c r="AK1148" s="122">
        <v>11</v>
      </c>
      <c r="AL1148" s="122">
        <v>75</v>
      </c>
      <c r="AM1148" s="122">
        <v>90</v>
      </c>
      <c r="AN1148" s="122">
        <v>14</v>
      </c>
      <c r="AO1148" s="122">
        <v>3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16</v>
      </c>
      <c r="BD1148" s="31">
        <v>8.2901554404145081E-2</v>
      </c>
      <c r="BE1148" s="100">
        <v>3</v>
      </c>
      <c r="BF1148" s="31">
        <v>1.5544041450777202E-2</v>
      </c>
      <c r="BG1148" s="100">
        <v>0</v>
      </c>
      <c r="BH1148" s="31">
        <v>0</v>
      </c>
      <c r="BI1148" s="27">
        <v>25.330673575129552</v>
      </c>
      <c r="BJ1148" s="27">
        <v>29.254000000000001</v>
      </c>
      <c r="BK1148" s="27">
        <v>31.09</v>
      </c>
      <c r="BL1148" s="57"/>
      <c r="BM1148" s="97">
        <v>401</v>
      </c>
      <c r="BN1148" s="253">
        <v>0</v>
      </c>
      <c r="BO1148" s="191">
        <v>1</v>
      </c>
      <c r="BP1148" s="191">
        <v>26</v>
      </c>
      <c r="BQ1148" s="191">
        <v>118</v>
      </c>
      <c r="BR1148" s="191">
        <v>196</v>
      </c>
      <c r="BS1148" s="191">
        <v>54</v>
      </c>
      <c r="BT1148" s="191">
        <v>5</v>
      </c>
      <c r="BU1148" s="191">
        <v>1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59</v>
      </c>
      <c r="CI1148" s="31">
        <v>0.14713216957605985</v>
      </c>
      <c r="CJ1148" s="100">
        <v>6</v>
      </c>
      <c r="CK1148" s="31">
        <v>1.4962593516209476E-2</v>
      </c>
      <c r="CL1148" s="100">
        <v>0</v>
      </c>
      <c r="CM1148" s="31">
        <v>0</v>
      </c>
      <c r="CN1148" s="27">
        <v>26.205436408977555</v>
      </c>
      <c r="CO1148" s="27">
        <v>29.997</v>
      </c>
      <c r="CP1148" s="27">
        <v>32.477999999999994</v>
      </c>
      <c r="CQ1148" s="57"/>
    </row>
    <row r="1149" spans="1:95" x14ac:dyDescent="0.25">
      <c r="A1149" s="241">
        <v>3</v>
      </c>
      <c r="B1149" s="312">
        <v>0.83333299999999999</v>
      </c>
      <c r="C1149" s="97">
        <v>169</v>
      </c>
      <c r="D1149" s="264">
        <v>0</v>
      </c>
      <c r="E1149" s="122">
        <v>0</v>
      </c>
      <c r="F1149" s="122">
        <v>1</v>
      </c>
      <c r="G1149" s="122">
        <v>32</v>
      </c>
      <c r="H1149" s="122">
        <v>85</v>
      </c>
      <c r="I1149" s="122">
        <v>40</v>
      </c>
      <c r="J1149" s="122">
        <v>11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51</v>
      </c>
      <c r="Y1149" s="31">
        <v>0.30177514792899407</v>
      </c>
      <c r="Z1149" s="100">
        <v>11</v>
      </c>
      <c r="AA1149" s="31">
        <v>6.5088757396449703E-2</v>
      </c>
      <c r="AB1149" s="100">
        <v>0</v>
      </c>
      <c r="AC1149" s="31">
        <v>0</v>
      </c>
      <c r="AD1149" s="27">
        <v>28.442307692307676</v>
      </c>
      <c r="AE1149" s="27">
        <v>32.164999999999999</v>
      </c>
      <c r="AF1149" s="27">
        <v>35.655000000000001</v>
      </c>
      <c r="AG1149" s="57"/>
      <c r="AH1149" s="97">
        <v>129</v>
      </c>
      <c r="AI1149" s="264">
        <v>0</v>
      </c>
      <c r="AJ1149" s="122">
        <v>1</v>
      </c>
      <c r="AK1149" s="122">
        <v>7</v>
      </c>
      <c r="AL1149" s="122">
        <v>35</v>
      </c>
      <c r="AM1149" s="122">
        <v>61</v>
      </c>
      <c r="AN1149" s="122">
        <v>20</v>
      </c>
      <c r="AO1149" s="122">
        <v>4</v>
      </c>
      <c r="AP1149" s="122">
        <v>0</v>
      </c>
      <c r="AQ1149" s="122">
        <v>1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25</v>
      </c>
      <c r="BD1149" s="31">
        <v>0.19379844961240311</v>
      </c>
      <c r="BE1149" s="100">
        <v>5</v>
      </c>
      <c r="BF1149" s="31">
        <v>3.875968992248062E-2</v>
      </c>
      <c r="BG1149" s="100">
        <v>1</v>
      </c>
      <c r="BH1149" s="31">
        <v>7.7519379844961239E-3</v>
      </c>
      <c r="BI1149" s="27">
        <v>26.402558139534893</v>
      </c>
      <c r="BJ1149" s="27">
        <v>30.255000000000003</v>
      </c>
      <c r="BK1149" s="27">
        <v>31.755000000000003</v>
      </c>
      <c r="BL1149" s="57"/>
      <c r="BM1149" s="97">
        <v>298</v>
      </c>
      <c r="BN1149" s="253">
        <v>0</v>
      </c>
      <c r="BO1149" s="191">
        <v>1</v>
      </c>
      <c r="BP1149" s="191">
        <v>8</v>
      </c>
      <c r="BQ1149" s="191">
        <v>67</v>
      </c>
      <c r="BR1149" s="191">
        <v>146</v>
      </c>
      <c r="BS1149" s="191">
        <v>60</v>
      </c>
      <c r="BT1149" s="191">
        <v>15</v>
      </c>
      <c r="BU1149" s="191">
        <v>0</v>
      </c>
      <c r="BV1149" s="191">
        <v>1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76</v>
      </c>
      <c r="CI1149" s="31">
        <v>0.25503355704697989</v>
      </c>
      <c r="CJ1149" s="100">
        <v>16</v>
      </c>
      <c r="CK1149" s="31">
        <v>5.3691275167785234E-2</v>
      </c>
      <c r="CL1149" s="100">
        <v>1</v>
      </c>
      <c r="CM1149" s="31">
        <v>3.3557046979865771E-3</v>
      </c>
      <c r="CN1149" s="27">
        <v>27.559328859060411</v>
      </c>
      <c r="CO1149" s="27">
        <v>31.413</v>
      </c>
      <c r="CP1149" s="27">
        <v>35.5625</v>
      </c>
      <c r="CQ1149" s="57"/>
    </row>
    <row r="1150" spans="1:95" x14ac:dyDescent="0.25">
      <c r="A1150" s="241">
        <v>3</v>
      </c>
      <c r="B1150" s="312">
        <v>0.875</v>
      </c>
      <c r="C1150" s="97">
        <v>100</v>
      </c>
      <c r="D1150" s="264">
        <v>0</v>
      </c>
      <c r="E1150" s="122">
        <v>0</v>
      </c>
      <c r="F1150" s="122">
        <v>1</v>
      </c>
      <c r="G1150" s="122">
        <v>20</v>
      </c>
      <c r="H1150" s="122">
        <v>58</v>
      </c>
      <c r="I1150" s="122">
        <v>18</v>
      </c>
      <c r="J1150" s="122">
        <v>3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21</v>
      </c>
      <c r="Y1150" s="31">
        <v>0.21</v>
      </c>
      <c r="Z1150" s="100">
        <v>3</v>
      </c>
      <c r="AA1150" s="31">
        <v>0.03</v>
      </c>
      <c r="AB1150" s="100">
        <v>0</v>
      </c>
      <c r="AC1150" s="31">
        <v>0</v>
      </c>
      <c r="AD1150" s="27">
        <v>27.552599999999998</v>
      </c>
      <c r="AE1150" s="27">
        <v>31.078999999999997</v>
      </c>
      <c r="AF1150" s="27">
        <v>33.226499999999994</v>
      </c>
      <c r="AG1150" s="57"/>
      <c r="AH1150" s="97">
        <v>86</v>
      </c>
      <c r="AI1150" s="264">
        <v>0</v>
      </c>
      <c r="AJ1150" s="122">
        <v>1</v>
      </c>
      <c r="AK1150" s="122">
        <v>2</v>
      </c>
      <c r="AL1150" s="122">
        <v>26</v>
      </c>
      <c r="AM1150" s="122">
        <v>35</v>
      </c>
      <c r="AN1150" s="122">
        <v>20</v>
      </c>
      <c r="AO1150" s="122">
        <v>2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22</v>
      </c>
      <c r="BD1150" s="31">
        <v>0.2558139534883721</v>
      </c>
      <c r="BE1150" s="100">
        <v>2</v>
      </c>
      <c r="BF1150" s="31">
        <v>2.3255813953488372E-2</v>
      </c>
      <c r="BG1150" s="100">
        <v>0</v>
      </c>
      <c r="BH1150" s="31">
        <v>0</v>
      </c>
      <c r="BI1150" s="27">
        <v>26.888023255813952</v>
      </c>
      <c r="BJ1150" s="27">
        <v>30.865500000000001</v>
      </c>
      <c r="BK1150" s="27">
        <v>33.702999999999996</v>
      </c>
      <c r="BL1150" s="57"/>
      <c r="BM1150" s="97">
        <v>186</v>
      </c>
      <c r="BN1150" s="253">
        <v>0</v>
      </c>
      <c r="BO1150" s="191">
        <v>1</v>
      </c>
      <c r="BP1150" s="191">
        <v>3</v>
      </c>
      <c r="BQ1150" s="191">
        <v>46</v>
      </c>
      <c r="BR1150" s="191">
        <v>93</v>
      </c>
      <c r="BS1150" s="191">
        <v>38</v>
      </c>
      <c r="BT1150" s="191">
        <v>5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43</v>
      </c>
      <c r="CI1150" s="31">
        <v>0.23118279569892472</v>
      </c>
      <c r="CJ1150" s="100">
        <v>5</v>
      </c>
      <c r="CK1150" s="31">
        <v>2.6881720430107527E-2</v>
      </c>
      <c r="CL1150" s="100">
        <v>0</v>
      </c>
      <c r="CM1150" s="31">
        <v>0</v>
      </c>
      <c r="CN1150" s="27">
        <v>27.245322580645162</v>
      </c>
      <c r="CO1150" s="27">
        <v>30.866</v>
      </c>
      <c r="CP1150" s="27">
        <v>33.176500000000004</v>
      </c>
      <c r="CQ1150" s="57"/>
    </row>
    <row r="1151" spans="1:95" x14ac:dyDescent="0.25">
      <c r="A1151" s="241">
        <v>3</v>
      </c>
      <c r="B1151" s="312">
        <v>0.91666700000000001</v>
      </c>
      <c r="C1151" s="97">
        <v>69</v>
      </c>
      <c r="D1151" s="264">
        <v>0</v>
      </c>
      <c r="E1151" s="122">
        <v>1</v>
      </c>
      <c r="F1151" s="122">
        <v>1</v>
      </c>
      <c r="G1151" s="122">
        <v>16</v>
      </c>
      <c r="H1151" s="122">
        <v>42</v>
      </c>
      <c r="I1151" s="122">
        <v>7</v>
      </c>
      <c r="J1151" s="122">
        <v>2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9</v>
      </c>
      <c r="Y1151" s="31">
        <v>0.13043478260869565</v>
      </c>
      <c r="Z1151" s="100">
        <v>2</v>
      </c>
      <c r="AA1151" s="31">
        <v>2.8985507246376812E-2</v>
      </c>
      <c r="AB1151" s="100">
        <v>0</v>
      </c>
      <c r="AC1151" s="31">
        <v>0</v>
      </c>
      <c r="AD1151" s="27">
        <v>26.853623188405788</v>
      </c>
      <c r="AE1151" s="27">
        <v>29.634999999999998</v>
      </c>
      <c r="AF1151" s="27">
        <v>32.35</v>
      </c>
      <c r="AG1151" s="57"/>
      <c r="AH1151" s="97">
        <v>57</v>
      </c>
      <c r="AI1151" s="264">
        <v>0</v>
      </c>
      <c r="AJ1151" s="122">
        <v>0</v>
      </c>
      <c r="AK1151" s="122">
        <v>2</v>
      </c>
      <c r="AL1151" s="122">
        <v>22</v>
      </c>
      <c r="AM1151" s="122">
        <v>21</v>
      </c>
      <c r="AN1151" s="122">
        <v>10</v>
      </c>
      <c r="AO1151" s="122">
        <v>1</v>
      </c>
      <c r="AP1151" s="122">
        <v>1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12</v>
      </c>
      <c r="BD1151" s="31">
        <v>0.21052631578947367</v>
      </c>
      <c r="BE1151" s="100">
        <v>2</v>
      </c>
      <c r="BF1151" s="31">
        <v>3.5087719298245612E-2</v>
      </c>
      <c r="BG1151" s="100">
        <v>0</v>
      </c>
      <c r="BH1151" s="31">
        <v>0</v>
      </c>
      <c r="BI1151" s="27">
        <v>26.532631578947356</v>
      </c>
      <c r="BJ1151" s="27">
        <v>30.6</v>
      </c>
      <c r="BK1151" s="27">
        <v>33.340999999999973</v>
      </c>
      <c r="BL1151" s="57"/>
      <c r="BM1151" s="97">
        <v>126</v>
      </c>
      <c r="BN1151" s="253">
        <v>0</v>
      </c>
      <c r="BO1151" s="191">
        <v>1</v>
      </c>
      <c r="BP1151" s="191">
        <v>3</v>
      </c>
      <c r="BQ1151" s="191">
        <v>38</v>
      </c>
      <c r="BR1151" s="191">
        <v>63</v>
      </c>
      <c r="BS1151" s="191">
        <v>17</v>
      </c>
      <c r="BT1151" s="191">
        <v>3</v>
      </c>
      <c r="BU1151" s="191">
        <v>1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21</v>
      </c>
      <c r="CI1151" s="31">
        <v>0.16666666666666666</v>
      </c>
      <c r="CJ1151" s="100">
        <v>4</v>
      </c>
      <c r="CK1151" s="31">
        <v>3.1746031746031744E-2</v>
      </c>
      <c r="CL1151" s="100">
        <v>0</v>
      </c>
      <c r="CM1151" s="31">
        <v>0</v>
      </c>
      <c r="CN1151" s="27">
        <v>26.708412698412715</v>
      </c>
      <c r="CO1151" s="27">
        <v>30.504000000000001</v>
      </c>
      <c r="CP1151" s="27">
        <v>32.353000000000002</v>
      </c>
      <c r="CQ1151" s="57"/>
    </row>
    <row r="1152" spans="1:95" x14ac:dyDescent="0.25">
      <c r="A1152" s="241">
        <v>3</v>
      </c>
      <c r="B1152" s="312">
        <v>0.95833299999999999</v>
      </c>
      <c r="C1152" s="98">
        <v>55</v>
      </c>
      <c r="D1152" s="324">
        <v>0</v>
      </c>
      <c r="E1152" s="325">
        <v>0</v>
      </c>
      <c r="F1152" s="325">
        <v>0</v>
      </c>
      <c r="G1152" s="325">
        <v>5</v>
      </c>
      <c r="H1152" s="325">
        <v>29</v>
      </c>
      <c r="I1152" s="325">
        <v>15</v>
      </c>
      <c r="J1152" s="325">
        <v>5</v>
      </c>
      <c r="K1152" s="325">
        <v>1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21</v>
      </c>
      <c r="Y1152" s="338">
        <v>0.38181818181818183</v>
      </c>
      <c r="Z1152" s="339">
        <v>6</v>
      </c>
      <c r="AA1152" s="338">
        <v>0.10909090909090909</v>
      </c>
      <c r="AB1152" s="339">
        <v>0</v>
      </c>
      <c r="AC1152" s="338">
        <v>0</v>
      </c>
      <c r="AD1152" s="124">
        <v>29.359090909090909</v>
      </c>
      <c r="AE1152" s="124">
        <v>33.442</v>
      </c>
      <c r="AF1152" s="124">
        <v>36.575999999999993</v>
      </c>
      <c r="AG1152" s="57"/>
      <c r="AH1152" s="98">
        <v>25</v>
      </c>
      <c r="AI1152" s="324">
        <v>0</v>
      </c>
      <c r="AJ1152" s="325">
        <v>0</v>
      </c>
      <c r="AK1152" s="325">
        <v>0</v>
      </c>
      <c r="AL1152" s="325">
        <v>9</v>
      </c>
      <c r="AM1152" s="325">
        <v>7</v>
      </c>
      <c r="AN1152" s="325">
        <v>8</v>
      </c>
      <c r="AO1152" s="325">
        <v>1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9</v>
      </c>
      <c r="BD1152" s="338">
        <v>0.36</v>
      </c>
      <c r="BE1152" s="339">
        <v>1</v>
      </c>
      <c r="BF1152" s="338">
        <v>0.04</v>
      </c>
      <c r="BG1152" s="339">
        <v>0</v>
      </c>
      <c r="BH1152" s="338">
        <v>0</v>
      </c>
      <c r="BI1152" s="124">
        <v>27.853199999999994</v>
      </c>
      <c r="BJ1152" s="124">
        <v>32.613999999999997</v>
      </c>
      <c r="BK1152" s="124">
        <v>34.67</v>
      </c>
      <c r="BL1152" s="57"/>
      <c r="BM1152" s="98">
        <v>80</v>
      </c>
      <c r="BN1152" s="337">
        <v>0</v>
      </c>
      <c r="BO1152" s="195">
        <v>0</v>
      </c>
      <c r="BP1152" s="195">
        <v>0</v>
      </c>
      <c r="BQ1152" s="195">
        <v>14</v>
      </c>
      <c r="BR1152" s="195">
        <v>36</v>
      </c>
      <c r="BS1152" s="195">
        <v>23</v>
      </c>
      <c r="BT1152" s="195">
        <v>6</v>
      </c>
      <c r="BU1152" s="195">
        <v>1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30</v>
      </c>
      <c r="CI1152" s="338">
        <v>0.375</v>
      </c>
      <c r="CJ1152" s="339">
        <v>7</v>
      </c>
      <c r="CK1152" s="338">
        <v>8.7499999999999994E-2</v>
      </c>
      <c r="CL1152" s="339">
        <v>0</v>
      </c>
      <c r="CM1152" s="338">
        <v>0</v>
      </c>
      <c r="CN1152" s="124">
        <v>28.888499999999986</v>
      </c>
      <c r="CO1152" s="124">
        <v>33.143499999999996</v>
      </c>
      <c r="CP1152" s="124">
        <v>35.67</v>
      </c>
      <c r="CQ1152" s="57"/>
    </row>
    <row r="1153" spans="1:95" x14ac:dyDescent="0.25">
      <c r="A1153" s="241"/>
      <c r="B1153" s="422" t="s">
        <v>35</v>
      </c>
      <c r="C1153" s="423">
        <v>4586</v>
      </c>
      <c r="D1153" s="424">
        <v>126</v>
      </c>
      <c r="E1153" s="424">
        <v>197</v>
      </c>
      <c r="F1153" s="424">
        <v>421</v>
      </c>
      <c r="G1153" s="424">
        <v>1442</v>
      </c>
      <c r="H1153" s="424">
        <v>1928</v>
      </c>
      <c r="I1153" s="424">
        <v>421</v>
      </c>
      <c r="J1153" s="424">
        <v>45</v>
      </c>
      <c r="K1153" s="424">
        <v>3</v>
      </c>
      <c r="L1153" s="424">
        <v>1</v>
      </c>
      <c r="M1153" s="424">
        <v>2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471</v>
      </c>
      <c r="Y1153" s="442">
        <v>0.10270388137810728</v>
      </c>
      <c r="Z1153" s="426">
        <v>51</v>
      </c>
      <c r="AA1153" s="442">
        <v>1.1120802442215439E-2</v>
      </c>
      <c r="AB1153" s="426">
        <v>3</v>
      </c>
      <c r="AC1153" s="442">
        <v>6.5416484954208462E-4</v>
      </c>
      <c r="AD1153" s="443">
        <v>24.372010466637615</v>
      </c>
      <c r="AE1153" s="443">
        <v>29.11</v>
      </c>
      <c r="AF1153" s="443">
        <v>31.54</v>
      </c>
      <c r="AG1153" s="16"/>
      <c r="AH1153" s="426">
        <v>3071</v>
      </c>
      <c r="AI1153" s="424">
        <v>77</v>
      </c>
      <c r="AJ1153" s="424">
        <v>182</v>
      </c>
      <c r="AK1153" s="424">
        <v>512</v>
      </c>
      <c r="AL1153" s="424">
        <v>1101</v>
      </c>
      <c r="AM1153" s="424">
        <v>972</v>
      </c>
      <c r="AN1153" s="424">
        <v>204</v>
      </c>
      <c r="AO1153" s="424">
        <v>21</v>
      </c>
      <c r="AP1153" s="424">
        <v>0</v>
      </c>
      <c r="AQ1153" s="424">
        <v>1</v>
      </c>
      <c r="AR1153" s="424">
        <v>1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226</v>
      </c>
      <c r="BD1153" s="442">
        <v>7.3591663953109732E-2</v>
      </c>
      <c r="BE1153" s="426">
        <v>23</v>
      </c>
      <c r="BF1153" s="442">
        <v>7.4894171279713444E-3</v>
      </c>
      <c r="BG1153" s="426">
        <v>2</v>
      </c>
      <c r="BH1153" s="442">
        <v>6.5125366330185612E-4</v>
      </c>
      <c r="BI1153" s="443">
        <v>23.080944317811813</v>
      </c>
      <c r="BJ1153" s="443">
        <v>28.35</v>
      </c>
      <c r="BK1153" s="443">
        <v>30.887999999999991</v>
      </c>
      <c r="BL1153" s="16"/>
      <c r="BM1153" s="426">
        <v>7657</v>
      </c>
      <c r="BN1153" s="424">
        <v>203</v>
      </c>
      <c r="BO1153" s="424">
        <v>379</v>
      </c>
      <c r="BP1153" s="424">
        <v>933</v>
      </c>
      <c r="BQ1153" s="424">
        <v>2543</v>
      </c>
      <c r="BR1153" s="424">
        <v>2900</v>
      </c>
      <c r="BS1153" s="424">
        <v>625</v>
      </c>
      <c r="BT1153" s="424">
        <v>66</v>
      </c>
      <c r="BU1153" s="424">
        <v>3</v>
      </c>
      <c r="BV1153" s="424">
        <v>2</v>
      </c>
      <c r="BW1153" s="424">
        <v>3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697</v>
      </c>
      <c r="CI1153" s="396">
        <v>9.1027817683165729E-2</v>
      </c>
      <c r="CJ1153" s="370">
        <v>74</v>
      </c>
      <c r="CK1153" s="396">
        <v>9.6643594096904786E-3</v>
      </c>
      <c r="CL1153" s="370">
        <v>5</v>
      </c>
      <c r="CM1153" s="396">
        <v>6.5299725741151885E-4</v>
      </c>
      <c r="CN1153" s="397">
        <v>23.85420138435423</v>
      </c>
      <c r="CO1153" s="397">
        <v>28.85</v>
      </c>
      <c r="CP1153" s="397">
        <v>31.31</v>
      </c>
      <c r="CQ1153" s="57"/>
    </row>
    <row r="1154" spans="1:95" x14ac:dyDescent="0.25">
      <c r="A1154" s="241"/>
      <c r="B1154" s="427" t="s">
        <v>36</v>
      </c>
      <c r="C1154" s="428">
        <v>5236</v>
      </c>
      <c r="D1154" s="429">
        <v>127</v>
      </c>
      <c r="E1154" s="429">
        <v>200</v>
      </c>
      <c r="F1154" s="429">
        <v>446</v>
      </c>
      <c r="G1154" s="429">
        <v>1589</v>
      </c>
      <c r="H1154" s="429">
        <v>2259</v>
      </c>
      <c r="I1154" s="429">
        <v>542</v>
      </c>
      <c r="J1154" s="429">
        <v>66</v>
      </c>
      <c r="K1154" s="429">
        <v>4</v>
      </c>
      <c r="L1154" s="429">
        <v>1</v>
      </c>
      <c r="M1154" s="429">
        <v>2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614</v>
      </c>
      <c r="Y1154" s="444">
        <v>0.11726508785332315</v>
      </c>
      <c r="Z1154" s="431">
        <v>73</v>
      </c>
      <c r="AA1154" s="444">
        <v>1.3941940412528648E-2</v>
      </c>
      <c r="AB1154" s="431">
        <v>3</v>
      </c>
      <c r="AC1154" s="444">
        <v>5.7295645530939653E-4</v>
      </c>
      <c r="AD1154" s="445">
        <v>24.73524255156611</v>
      </c>
      <c r="AE1154" s="445">
        <v>29.44</v>
      </c>
      <c r="AF1154" s="445">
        <v>31.911499999999997</v>
      </c>
      <c r="AG1154" s="16"/>
      <c r="AH1154" s="431">
        <v>3620</v>
      </c>
      <c r="AI1154" s="429">
        <v>77</v>
      </c>
      <c r="AJ1154" s="429">
        <v>185</v>
      </c>
      <c r="AK1154" s="429">
        <v>540</v>
      </c>
      <c r="AL1154" s="429">
        <v>1272</v>
      </c>
      <c r="AM1154" s="429">
        <v>1234</v>
      </c>
      <c r="AN1154" s="429">
        <v>278</v>
      </c>
      <c r="AO1154" s="429">
        <v>31</v>
      </c>
      <c r="AP1154" s="429">
        <v>0</v>
      </c>
      <c r="AQ1154" s="429">
        <v>2</v>
      </c>
      <c r="AR1154" s="429">
        <v>1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310</v>
      </c>
      <c r="BD1154" s="444">
        <v>8.5635359116022103E-2</v>
      </c>
      <c r="BE1154" s="431">
        <v>34</v>
      </c>
      <c r="BF1154" s="444">
        <v>9.3922651933701657E-3</v>
      </c>
      <c r="BG1154" s="431">
        <v>3</v>
      </c>
      <c r="BH1154" s="444">
        <v>8.2872928176795581E-4</v>
      </c>
      <c r="BI1154" s="445">
        <v>23.541378453038657</v>
      </c>
      <c r="BJ1154" s="445">
        <v>28.75</v>
      </c>
      <c r="BK1154" s="445">
        <v>31.15</v>
      </c>
      <c r="BL1154" s="16"/>
      <c r="BM1154" s="431">
        <v>8856</v>
      </c>
      <c r="BN1154" s="429">
        <v>204</v>
      </c>
      <c r="BO1154" s="429">
        <v>385</v>
      </c>
      <c r="BP1154" s="429">
        <v>986</v>
      </c>
      <c r="BQ1154" s="429">
        <v>2861</v>
      </c>
      <c r="BR1154" s="429">
        <v>3493</v>
      </c>
      <c r="BS1154" s="429">
        <v>820</v>
      </c>
      <c r="BT1154" s="429">
        <v>97</v>
      </c>
      <c r="BU1154" s="429">
        <v>4</v>
      </c>
      <c r="BV1154" s="429">
        <v>3</v>
      </c>
      <c r="BW1154" s="429">
        <v>3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924</v>
      </c>
      <c r="CI1154" s="398">
        <v>0.1043360433604336</v>
      </c>
      <c r="CJ1154" s="377">
        <v>107</v>
      </c>
      <c r="CK1154" s="398">
        <v>1.2082204155374887E-2</v>
      </c>
      <c r="CL1154" s="377">
        <v>6</v>
      </c>
      <c r="CM1154" s="398">
        <v>6.7750677506775068E-4</v>
      </c>
      <c r="CN1154" s="399">
        <v>24.247235772357776</v>
      </c>
      <c r="CO1154" s="399">
        <v>29.13</v>
      </c>
      <c r="CP1154" s="399">
        <v>31.65</v>
      </c>
      <c r="CQ1154" s="57"/>
    </row>
    <row r="1155" spans="1:95" x14ac:dyDescent="0.25">
      <c r="A1155" s="241"/>
      <c r="B1155" s="432" t="s">
        <v>37</v>
      </c>
      <c r="C1155" s="433">
        <v>5360</v>
      </c>
      <c r="D1155" s="434">
        <v>127</v>
      </c>
      <c r="E1155" s="434">
        <v>201</v>
      </c>
      <c r="F1155" s="434">
        <v>447</v>
      </c>
      <c r="G1155" s="434">
        <v>1610</v>
      </c>
      <c r="H1155" s="434">
        <v>2330</v>
      </c>
      <c r="I1155" s="434">
        <v>564</v>
      </c>
      <c r="J1155" s="434">
        <v>73</v>
      </c>
      <c r="K1155" s="434">
        <v>5</v>
      </c>
      <c r="L1155" s="434">
        <v>1</v>
      </c>
      <c r="M1155" s="434">
        <v>2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644</v>
      </c>
      <c r="Y1155" s="446">
        <v>0.12014925373134329</v>
      </c>
      <c r="Z1155" s="436">
        <v>81</v>
      </c>
      <c r="AA1155" s="446">
        <v>1.5111940298507463E-2</v>
      </c>
      <c r="AB1155" s="436">
        <v>3</v>
      </c>
      <c r="AC1155" s="446">
        <v>5.5970149253731347E-4</v>
      </c>
      <c r="AD1155" s="447">
        <v>24.762795475966087</v>
      </c>
      <c r="AE1155" s="447">
        <v>29.440999999999995</v>
      </c>
      <c r="AF1155" s="447">
        <v>31.927</v>
      </c>
      <c r="AG1155" s="16"/>
      <c r="AH1155" s="436">
        <v>3702</v>
      </c>
      <c r="AI1155" s="434">
        <v>77</v>
      </c>
      <c r="AJ1155" s="434">
        <v>185</v>
      </c>
      <c r="AK1155" s="434">
        <v>542</v>
      </c>
      <c r="AL1155" s="434">
        <v>1303</v>
      </c>
      <c r="AM1155" s="434">
        <v>1262</v>
      </c>
      <c r="AN1155" s="434">
        <v>296</v>
      </c>
      <c r="AO1155" s="434">
        <v>33</v>
      </c>
      <c r="AP1155" s="434">
        <v>1</v>
      </c>
      <c r="AQ1155" s="434">
        <v>2</v>
      </c>
      <c r="AR1155" s="434">
        <v>1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331</v>
      </c>
      <c r="BD1155" s="446">
        <v>8.9411129119394916E-2</v>
      </c>
      <c r="BE1155" s="436">
        <v>37</v>
      </c>
      <c r="BF1155" s="446">
        <v>9.9945975148568334E-3</v>
      </c>
      <c r="BG1155" s="436">
        <v>3</v>
      </c>
      <c r="BH1155" s="446">
        <v>8.1037277147487841E-4</v>
      </c>
      <c r="BI1155" s="447">
        <v>23.587748164264337</v>
      </c>
      <c r="BJ1155" s="447">
        <v>28.782999999999998</v>
      </c>
      <c r="BK1155" s="447">
        <v>31.16</v>
      </c>
      <c r="BL1155" s="16"/>
      <c r="BM1155" s="436">
        <v>9062</v>
      </c>
      <c r="BN1155" s="434">
        <v>204</v>
      </c>
      <c r="BO1155" s="434">
        <v>386</v>
      </c>
      <c r="BP1155" s="434">
        <v>989</v>
      </c>
      <c r="BQ1155" s="434">
        <v>2913</v>
      </c>
      <c r="BR1155" s="434">
        <v>3592</v>
      </c>
      <c r="BS1155" s="434">
        <v>860</v>
      </c>
      <c r="BT1155" s="434">
        <v>106</v>
      </c>
      <c r="BU1155" s="434">
        <v>6</v>
      </c>
      <c r="BV1155" s="434">
        <v>3</v>
      </c>
      <c r="BW1155" s="434">
        <v>3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975</v>
      </c>
      <c r="CI1155" s="400">
        <v>0.10759214301478702</v>
      </c>
      <c r="CJ1155" s="382">
        <v>118</v>
      </c>
      <c r="CK1155" s="400">
        <v>1.3021408077687044E-2</v>
      </c>
      <c r="CL1155" s="382">
        <v>6</v>
      </c>
      <c r="CM1155" s="400">
        <v>6.6210549547561243E-4</v>
      </c>
      <c r="CN1155" s="401">
        <v>24.281761300378559</v>
      </c>
      <c r="CO1155" s="401">
        <v>29.15</v>
      </c>
      <c r="CP1155" s="401">
        <v>31.658500000000004</v>
      </c>
      <c r="CQ1155" s="57"/>
    </row>
    <row r="1156" spans="1:95" x14ac:dyDescent="0.25">
      <c r="A1156" s="241"/>
      <c r="B1156" s="437" t="s">
        <v>38</v>
      </c>
      <c r="C1156" s="438">
        <v>5543</v>
      </c>
      <c r="D1156" s="439">
        <v>127</v>
      </c>
      <c r="E1156" s="439">
        <v>201</v>
      </c>
      <c r="F1156" s="439">
        <v>448</v>
      </c>
      <c r="G1156" s="439">
        <v>1635</v>
      </c>
      <c r="H1156" s="439">
        <v>2434</v>
      </c>
      <c r="I1156" s="439">
        <v>605</v>
      </c>
      <c r="J1156" s="439">
        <v>83</v>
      </c>
      <c r="K1156" s="439">
        <v>7</v>
      </c>
      <c r="L1156" s="439">
        <v>1</v>
      </c>
      <c r="M1156" s="439">
        <v>2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697</v>
      </c>
      <c r="Y1156" s="448">
        <v>0.12574418185098321</v>
      </c>
      <c r="Z1156" s="441">
        <v>93</v>
      </c>
      <c r="AA1156" s="448">
        <v>1.6777918094894463E-2</v>
      </c>
      <c r="AB1156" s="441">
        <v>3</v>
      </c>
      <c r="AC1156" s="448">
        <v>5.4122316435143423E-4</v>
      </c>
      <c r="AD1156" s="449">
        <v>24.926994407360638</v>
      </c>
      <c r="AE1156" s="449">
        <v>29.57</v>
      </c>
      <c r="AF1156" s="449">
        <v>32.229999999999997</v>
      </c>
      <c r="AG1156" s="16"/>
      <c r="AH1156" s="441">
        <v>3865</v>
      </c>
      <c r="AI1156" s="439">
        <v>77</v>
      </c>
      <c r="AJ1156" s="439">
        <v>185</v>
      </c>
      <c r="AK1156" s="439">
        <v>544</v>
      </c>
      <c r="AL1156" s="439">
        <v>1324</v>
      </c>
      <c r="AM1156" s="439">
        <v>1345</v>
      </c>
      <c r="AN1156" s="439">
        <v>342</v>
      </c>
      <c r="AO1156" s="439">
        <v>43</v>
      </c>
      <c r="AP1156" s="439">
        <v>2</v>
      </c>
      <c r="AQ1156" s="439">
        <v>2</v>
      </c>
      <c r="AR1156" s="439">
        <v>1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388</v>
      </c>
      <c r="BD1156" s="448">
        <v>0.10038809831824062</v>
      </c>
      <c r="BE1156" s="441">
        <v>47</v>
      </c>
      <c r="BF1156" s="448">
        <v>1.2160413971539457E-2</v>
      </c>
      <c r="BG1156" s="441">
        <v>3</v>
      </c>
      <c r="BH1156" s="448">
        <v>7.7619663648124189E-4</v>
      </c>
      <c r="BI1156" s="449">
        <v>23.832820181112574</v>
      </c>
      <c r="BJ1156" s="449">
        <v>28.980999999999998</v>
      </c>
      <c r="BK1156" s="449">
        <v>31.633999999999997</v>
      </c>
      <c r="BL1156" s="16"/>
      <c r="BM1156" s="441">
        <v>9408</v>
      </c>
      <c r="BN1156" s="439">
        <v>204</v>
      </c>
      <c r="BO1156" s="439">
        <v>386</v>
      </c>
      <c r="BP1156" s="439">
        <v>992</v>
      </c>
      <c r="BQ1156" s="439">
        <v>2959</v>
      </c>
      <c r="BR1156" s="439">
        <v>3779</v>
      </c>
      <c r="BS1156" s="439">
        <v>947</v>
      </c>
      <c r="BT1156" s="439">
        <v>126</v>
      </c>
      <c r="BU1156" s="439">
        <v>9</v>
      </c>
      <c r="BV1156" s="439">
        <v>3</v>
      </c>
      <c r="BW1156" s="439">
        <v>3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1085</v>
      </c>
      <c r="CI1156" s="402">
        <v>0.11532738095238096</v>
      </c>
      <c r="CJ1156" s="387">
        <v>140</v>
      </c>
      <c r="CK1156" s="402">
        <v>1.488095238095238E-2</v>
      </c>
      <c r="CL1156" s="387">
        <v>6</v>
      </c>
      <c r="CM1156" s="402">
        <v>6.3775510204081628E-4</v>
      </c>
      <c r="CN1156" s="403">
        <v>24.477485119047643</v>
      </c>
      <c r="CO1156" s="403">
        <v>29.336499999999997</v>
      </c>
      <c r="CP1156" s="403">
        <v>31.99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26</v>
      </c>
      <c r="D1159" s="321">
        <v>0</v>
      </c>
      <c r="E1159" s="89">
        <v>0</v>
      </c>
      <c r="F1159" s="89">
        <v>0</v>
      </c>
      <c r="G1159" s="89">
        <v>4</v>
      </c>
      <c r="H1159" s="89">
        <v>12</v>
      </c>
      <c r="I1159" s="89">
        <v>10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10</v>
      </c>
      <c r="Y1159" s="30">
        <v>0.38461538461538464</v>
      </c>
      <c r="Z1159" s="99">
        <v>0</v>
      </c>
      <c r="AA1159" s="30">
        <v>0</v>
      </c>
      <c r="AB1159" s="99">
        <v>0</v>
      </c>
      <c r="AC1159" s="30">
        <v>0</v>
      </c>
      <c r="AD1159" s="25">
        <v>28.273461538461536</v>
      </c>
      <c r="AE1159" s="25">
        <v>31.64</v>
      </c>
      <c r="AF1159" s="25">
        <v>33.973999999999997</v>
      </c>
      <c r="AG1159" s="57"/>
      <c r="AH1159" s="96">
        <v>21</v>
      </c>
      <c r="AI1159" s="321">
        <v>0</v>
      </c>
      <c r="AJ1159" s="89">
        <v>0</v>
      </c>
      <c r="AK1159" s="89">
        <v>0</v>
      </c>
      <c r="AL1159" s="89">
        <v>3</v>
      </c>
      <c r="AM1159" s="89">
        <v>7</v>
      </c>
      <c r="AN1159" s="89">
        <v>9</v>
      </c>
      <c r="AO1159" s="89">
        <v>2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11</v>
      </c>
      <c r="BD1159" s="30">
        <v>0.52380952380952384</v>
      </c>
      <c r="BE1159" s="99">
        <v>2</v>
      </c>
      <c r="BF1159" s="30">
        <v>9.5238095238095233E-2</v>
      </c>
      <c r="BG1159" s="99">
        <v>0</v>
      </c>
      <c r="BH1159" s="30">
        <v>0</v>
      </c>
      <c r="BI1159" s="25">
        <v>29.771904761904757</v>
      </c>
      <c r="BJ1159" s="25">
        <v>34.604999999999997</v>
      </c>
      <c r="BK1159" s="25">
        <v>38.794999999999995</v>
      </c>
      <c r="BL1159" s="57"/>
      <c r="BM1159" s="96">
        <v>47</v>
      </c>
      <c r="BN1159" s="336">
        <v>0</v>
      </c>
      <c r="BO1159" s="188">
        <v>0</v>
      </c>
      <c r="BP1159" s="188">
        <v>0</v>
      </c>
      <c r="BQ1159" s="188">
        <v>7</v>
      </c>
      <c r="BR1159" s="188">
        <v>19</v>
      </c>
      <c r="BS1159" s="188">
        <v>19</v>
      </c>
      <c r="BT1159" s="188">
        <v>2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21</v>
      </c>
      <c r="CI1159" s="30">
        <v>0.44680851063829785</v>
      </c>
      <c r="CJ1159" s="99">
        <v>2</v>
      </c>
      <c r="CK1159" s="30">
        <v>4.2553191489361701E-2</v>
      </c>
      <c r="CL1159" s="99">
        <v>0</v>
      </c>
      <c r="CM1159" s="30">
        <v>0</v>
      </c>
      <c r="CN1159" s="25">
        <v>28.942978723404245</v>
      </c>
      <c r="CO1159" s="25">
        <v>32.6</v>
      </c>
      <c r="CP1159" s="25">
        <v>35.315999999999995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32</v>
      </c>
      <c r="D1160" s="264">
        <v>1</v>
      </c>
      <c r="E1160" s="122">
        <v>0</v>
      </c>
      <c r="F1160" s="122">
        <v>0</v>
      </c>
      <c r="G1160" s="122">
        <v>13</v>
      </c>
      <c r="H1160" s="122">
        <v>14</v>
      </c>
      <c r="I1160" s="122">
        <v>3</v>
      </c>
      <c r="J1160" s="122">
        <v>1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4</v>
      </c>
      <c r="Y1160" s="31">
        <v>0.125</v>
      </c>
      <c r="Z1160" s="100">
        <v>1</v>
      </c>
      <c r="AA1160" s="31">
        <v>3.125E-2</v>
      </c>
      <c r="AB1160" s="100">
        <v>0</v>
      </c>
      <c r="AC1160" s="31">
        <v>0</v>
      </c>
      <c r="AD1160" s="27">
        <v>26.030937500000004</v>
      </c>
      <c r="AE1160" s="27">
        <v>29.747499999999999</v>
      </c>
      <c r="AF1160" s="27">
        <v>35.386499999999998</v>
      </c>
      <c r="AG1160" s="57"/>
      <c r="AH1160" s="97">
        <v>25</v>
      </c>
      <c r="AI1160" s="264">
        <v>0</v>
      </c>
      <c r="AJ1160" s="122">
        <v>0</v>
      </c>
      <c r="AK1160" s="122">
        <v>0</v>
      </c>
      <c r="AL1160" s="122">
        <v>3</v>
      </c>
      <c r="AM1160" s="122">
        <v>18</v>
      </c>
      <c r="AN1160" s="122">
        <v>2</v>
      </c>
      <c r="AO1160" s="122">
        <v>2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4</v>
      </c>
      <c r="BD1160" s="31">
        <v>0.16</v>
      </c>
      <c r="BE1160" s="100">
        <v>2</v>
      </c>
      <c r="BF1160" s="31">
        <v>0.08</v>
      </c>
      <c r="BG1160" s="100">
        <v>0</v>
      </c>
      <c r="BH1160" s="31">
        <v>0</v>
      </c>
      <c r="BI1160" s="27">
        <v>28.666799999999995</v>
      </c>
      <c r="BJ1160" s="27">
        <v>31.542000000000002</v>
      </c>
      <c r="BK1160" s="27">
        <v>38.862000000000002</v>
      </c>
      <c r="BL1160" s="57"/>
      <c r="BM1160" s="97">
        <v>57</v>
      </c>
      <c r="BN1160" s="253">
        <v>1</v>
      </c>
      <c r="BO1160" s="191">
        <v>0</v>
      </c>
      <c r="BP1160" s="191">
        <v>0</v>
      </c>
      <c r="BQ1160" s="191">
        <v>16</v>
      </c>
      <c r="BR1160" s="191">
        <v>32</v>
      </c>
      <c r="BS1160" s="191">
        <v>5</v>
      </c>
      <c r="BT1160" s="191">
        <v>3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8</v>
      </c>
      <c r="CI1160" s="31">
        <v>0.14035087719298245</v>
      </c>
      <c r="CJ1160" s="100">
        <v>3</v>
      </c>
      <c r="CK1160" s="31">
        <v>5.2631578947368418E-2</v>
      </c>
      <c r="CL1160" s="100">
        <v>0</v>
      </c>
      <c r="CM1160" s="31">
        <v>0</v>
      </c>
      <c r="CN1160" s="27">
        <v>27.187017543859657</v>
      </c>
      <c r="CO1160" s="27">
        <v>29.884999999999998</v>
      </c>
      <c r="CP1160" s="27">
        <v>36.341999999999985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19</v>
      </c>
      <c r="D1161" s="264">
        <v>0</v>
      </c>
      <c r="E1161" s="122">
        <v>0</v>
      </c>
      <c r="F1161" s="122">
        <v>0</v>
      </c>
      <c r="G1161" s="122">
        <v>4</v>
      </c>
      <c r="H1161" s="122">
        <v>5</v>
      </c>
      <c r="I1161" s="122">
        <v>9</v>
      </c>
      <c r="J1161" s="122">
        <v>1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10</v>
      </c>
      <c r="Y1161" s="31">
        <v>0.52631578947368418</v>
      </c>
      <c r="Z1161" s="100">
        <v>1</v>
      </c>
      <c r="AA1161" s="31">
        <v>5.2631578947368418E-2</v>
      </c>
      <c r="AB1161" s="100">
        <v>0</v>
      </c>
      <c r="AC1161" s="31">
        <v>0</v>
      </c>
      <c r="AD1161" s="27">
        <v>29.262631578947364</v>
      </c>
      <c r="AE1161" s="27">
        <v>33.369999999999997</v>
      </c>
      <c r="AF1161" s="27">
        <v>37.64</v>
      </c>
      <c r="AG1161" s="57"/>
      <c r="AH1161" s="97">
        <v>12</v>
      </c>
      <c r="AI1161" s="264">
        <v>0</v>
      </c>
      <c r="AJ1161" s="122">
        <v>0</v>
      </c>
      <c r="AK1161" s="122">
        <v>0</v>
      </c>
      <c r="AL1161" s="122">
        <v>3</v>
      </c>
      <c r="AM1161" s="122">
        <v>8</v>
      </c>
      <c r="AN1161" s="122">
        <v>0</v>
      </c>
      <c r="AO1161" s="122">
        <v>1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1</v>
      </c>
      <c r="BD1161" s="31">
        <v>8.3333333333333329E-2</v>
      </c>
      <c r="BE1161" s="100">
        <v>1</v>
      </c>
      <c r="BF1161" s="31">
        <v>8.3333333333333329E-2</v>
      </c>
      <c r="BG1161" s="100">
        <v>0</v>
      </c>
      <c r="BH1161" s="31">
        <v>0</v>
      </c>
      <c r="BI1161" s="27">
        <v>27.23833333333333</v>
      </c>
      <c r="BJ1161" s="27">
        <v>29.675499999999989</v>
      </c>
      <c r="BK1161" s="27" t="s">
        <v>102</v>
      </c>
      <c r="BL1161" s="57"/>
      <c r="BM1161" s="97">
        <v>31</v>
      </c>
      <c r="BN1161" s="253">
        <v>0</v>
      </c>
      <c r="BO1161" s="191">
        <v>0</v>
      </c>
      <c r="BP1161" s="191">
        <v>0</v>
      </c>
      <c r="BQ1161" s="191">
        <v>7</v>
      </c>
      <c r="BR1161" s="191">
        <v>13</v>
      </c>
      <c r="BS1161" s="191">
        <v>9</v>
      </c>
      <c r="BT1161" s="191">
        <v>2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11</v>
      </c>
      <c r="CI1161" s="31">
        <v>0.35483870967741937</v>
      </c>
      <c r="CJ1161" s="100">
        <v>2</v>
      </c>
      <c r="CK1161" s="31">
        <v>6.4516129032258063E-2</v>
      </c>
      <c r="CL1161" s="100">
        <v>0</v>
      </c>
      <c r="CM1161" s="31">
        <v>0</v>
      </c>
      <c r="CN1161" s="27">
        <v>28.479032258064521</v>
      </c>
      <c r="CO1161" s="27">
        <v>32.753999999999998</v>
      </c>
      <c r="CP1161" s="27">
        <v>38.372</v>
      </c>
      <c r="CQ1161" s="57"/>
    </row>
    <row r="1162" spans="1:95" x14ac:dyDescent="0.25">
      <c r="A1162" s="241">
        <v>4</v>
      </c>
      <c r="B1162" s="312">
        <v>0.125</v>
      </c>
      <c r="C1162" s="97">
        <v>27</v>
      </c>
      <c r="D1162" s="264">
        <v>0</v>
      </c>
      <c r="E1162" s="122">
        <v>0</v>
      </c>
      <c r="F1162" s="122">
        <v>1</v>
      </c>
      <c r="G1162" s="122">
        <v>1</v>
      </c>
      <c r="H1162" s="122">
        <v>10</v>
      </c>
      <c r="I1162" s="122">
        <v>14</v>
      </c>
      <c r="J1162" s="122">
        <v>1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15</v>
      </c>
      <c r="Y1162" s="31">
        <v>0.55555555555555558</v>
      </c>
      <c r="Z1162" s="100">
        <v>1</v>
      </c>
      <c r="AA1162" s="31">
        <v>3.7037037037037035E-2</v>
      </c>
      <c r="AB1162" s="100">
        <v>0</v>
      </c>
      <c r="AC1162" s="31">
        <v>0</v>
      </c>
      <c r="AD1162" s="27">
        <v>30.426296296296314</v>
      </c>
      <c r="AE1162" s="27">
        <v>34.85</v>
      </c>
      <c r="AF1162" s="27">
        <v>35.622</v>
      </c>
      <c r="AG1162" s="57"/>
      <c r="AH1162" s="97">
        <v>23</v>
      </c>
      <c r="AI1162" s="264">
        <v>0</v>
      </c>
      <c r="AJ1162" s="122">
        <v>0</v>
      </c>
      <c r="AK1162" s="122">
        <v>0</v>
      </c>
      <c r="AL1162" s="122">
        <v>2</v>
      </c>
      <c r="AM1162" s="122">
        <v>19</v>
      </c>
      <c r="AN1162" s="122">
        <v>1</v>
      </c>
      <c r="AO1162" s="122">
        <v>0</v>
      </c>
      <c r="AP1162" s="122">
        <v>1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2</v>
      </c>
      <c r="BD1162" s="31">
        <v>8.6956521739130432E-2</v>
      </c>
      <c r="BE1162" s="100">
        <v>1</v>
      </c>
      <c r="BF1162" s="31">
        <v>4.3478260869565216E-2</v>
      </c>
      <c r="BG1162" s="100">
        <v>0</v>
      </c>
      <c r="BH1162" s="31">
        <v>0</v>
      </c>
      <c r="BI1162" s="27">
        <v>27.901739130434777</v>
      </c>
      <c r="BJ1162" s="27">
        <v>28.68</v>
      </c>
      <c r="BK1162" s="27">
        <v>40.039999999999971</v>
      </c>
      <c r="BL1162" s="57"/>
      <c r="BM1162" s="97">
        <v>50</v>
      </c>
      <c r="BN1162" s="253">
        <v>0</v>
      </c>
      <c r="BO1162" s="191">
        <v>0</v>
      </c>
      <c r="BP1162" s="191">
        <v>1</v>
      </c>
      <c r="BQ1162" s="191">
        <v>3</v>
      </c>
      <c r="BR1162" s="191">
        <v>29</v>
      </c>
      <c r="BS1162" s="191">
        <v>15</v>
      </c>
      <c r="BT1162" s="191">
        <v>1</v>
      </c>
      <c r="BU1162" s="191">
        <v>1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17</v>
      </c>
      <c r="CI1162" s="31">
        <v>0.34</v>
      </c>
      <c r="CJ1162" s="100">
        <v>2</v>
      </c>
      <c r="CK1162" s="31">
        <v>0.04</v>
      </c>
      <c r="CL1162" s="100">
        <v>0</v>
      </c>
      <c r="CM1162" s="31">
        <v>0</v>
      </c>
      <c r="CN1162" s="27">
        <v>29.265000000000008</v>
      </c>
      <c r="CO1162" s="27">
        <v>34.0505</v>
      </c>
      <c r="CP1162" s="27">
        <v>35.453999999999994</v>
      </c>
      <c r="CQ1162" s="57"/>
    </row>
    <row r="1163" spans="1:95" x14ac:dyDescent="0.25">
      <c r="A1163" s="241">
        <v>4</v>
      </c>
      <c r="B1163" s="312">
        <v>0.16666700000000001</v>
      </c>
      <c r="C1163" s="97">
        <v>36</v>
      </c>
      <c r="D1163" s="264">
        <v>0</v>
      </c>
      <c r="E1163" s="122">
        <v>0</v>
      </c>
      <c r="F1163" s="122">
        <v>1</v>
      </c>
      <c r="G1163" s="122">
        <v>7</v>
      </c>
      <c r="H1163" s="122">
        <v>22</v>
      </c>
      <c r="I1163" s="122">
        <v>6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6</v>
      </c>
      <c r="Y1163" s="31">
        <v>0.16666666666666666</v>
      </c>
      <c r="Z1163" s="100">
        <v>0</v>
      </c>
      <c r="AA1163" s="31">
        <v>0</v>
      </c>
      <c r="AB1163" s="100">
        <v>0</v>
      </c>
      <c r="AC1163" s="31">
        <v>0</v>
      </c>
      <c r="AD1163" s="27">
        <v>27.332777777777775</v>
      </c>
      <c r="AE1163" s="27">
        <v>30.717499999999998</v>
      </c>
      <c r="AF1163" s="27">
        <v>33.192499999999995</v>
      </c>
      <c r="AG1163" s="57"/>
      <c r="AH1163" s="97">
        <v>32</v>
      </c>
      <c r="AI1163" s="264">
        <v>1</v>
      </c>
      <c r="AJ1163" s="122">
        <v>0</v>
      </c>
      <c r="AK1163" s="122">
        <v>4</v>
      </c>
      <c r="AL1163" s="122">
        <v>10</v>
      </c>
      <c r="AM1163" s="122">
        <v>15</v>
      </c>
      <c r="AN1163" s="122">
        <v>2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2</v>
      </c>
      <c r="BD1163" s="31">
        <v>6.25E-2</v>
      </c>
      <c r="BE1163" s="100">
        <v>0</v>
      </c>
      <c r="BF1163" s="31">
        <v>0</v>
      </c>
      <c r="BG1163" s="100">
        <v>0</v>
      </c>
      <c r="BH1163" s="31">
        <v>0</v>
      </c>
      <c r="BI1163" s="27">
        <v>25.2184375</v>
      </c>
      <c r="BJ1163" s="27">
        <v>29.445499999999999</v>
      </c>
      <c r="BK1163" s="27">
        <v>32.9</v>
      </c>
      <c r="BL1163" s="57"/>
      <c r="BM1163" s="97">
        <v>68</v>
      </c>
      <c r="BN1163" s="253">
        <v>1</v>
      </c>
      <c r="BO1163" s="191">
        <v>0</v>
      </c>
      <c r="BP1163" s="191">
        <v>5</v>
      </c>
      <c r="BQ1163" s="191">
        <v>17</v>
      </c>
      <c r="BR1163" s="191">
        <v>37</v>
      </c>
      <c r="BS1163" s="191">
        <v>8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8</v>
      </c>
      <c r="CI1163" s="31">
        <v>0.11764705882352941</v>
      </c>
      <c r="CJ1163" s="100">
        <v>0</v>
      </c>
      <c r="CK1163" s="31">
        <v>0</v>
      </c>
      <c r="CL1163" s="100">
        <v>0</v>
      </c>
      <c r="CM1163" s="31">
        <v>0</v>
      </c>
      <c r="CN1163" s="27">
        <v>26.337794117647064</v>
      </c>
      <c r="CO1163" s="27">
        <v>29.805</v>
      </c>
      <c r="CP1163" s="27">
        <v>32.9</v>
      </c>
      <c r="CQ1163" s="57"/>
    </row>
    <row r="1164" spans="1:95" x14ac:dyDescent="0.25">
      <c r="A1164" s="241">
        <v>4</v>
      </c>
      <c r="B1164" s="312">
        <v>0.20833299999999999</v>
      </c>
      <c r="C1164" s="97">
        <v>60</v>
      </c>
      <c r="D1164" s="264">
        <v>0</v>
      </c>
      <c r="E1164" s="122">
        <v>0</v>
      </c>
      <c r="F1164" s="122">
        <v>0</v>
      </c>
      <c r="G1164" s="122">
        <v>9</v>
      </c>
      <c r="H1164" s="122">
        <v>43</v>
      </c>
      <c r="I1164" s="122">
        <v>6</v>
      </c>
      <c r="J1164" s="122">
        <v>2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8</v>
      </c>
      <c r="Y1164" s="31">
        <v>0.13333333333333333</v>
      </c>
      <c r="Z1164" s="100">
        <v>2</v>
      </c>
      <c r="AA1164" s="31">
        <v>3.3333333333333333E-2</v>
      </c>
      <c r="AB1164" s="100">
        <v>0</v>
      </c>
      <c r="AC1164" s="31">
        <v>0</v>
      </c>
      <c r="AD1164" s="27">
        <v>27.235000000000003</v>
      </c>
      <c r="AE1164" s="27">
        <v>29.682000000000002</v>
      </c>
      <c r="AF1164" s="27">
        <v>34.064</v>
      </c>
      <c r="AG1164" s="57"/>
      <c r="AH1164" s="97">
        <v>58</v>
      </c>
      <c r="AI1164" s="264">
        <v>0</v>
      </c>
      <c r="AJ1164" s="122">
        <v>0</v>
      </c>
      <c r="AK1164" s="122">
        <v>1</v>
      </c>
      <c r="AL1164" s="122">
        <v>9</v>
      </c>
      <c r="AM1164" s="122">
        <v>26</v>
      </c>
      <c r="AN1164" s="122">
        <v>17</v>
      </c>
      <c r="AO1164" s="122">
        <v>4</v>
      </c>
      <c r="AP1164" s="122">
        <v>1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22</v>
      </c>
      <c r="BD1164" s="31">
        <v>0.37931034482758619</v>
      </c>
      <c r="BE1164" s="100">
        <v>5</v>
      </c>
      <c r="BF1164" s="31">
        <v>8.6206896551724144E-2</v>
      </c>
      <c r="BG1164" s="100">
        <v>0</v>
      </c>
      <c r="BH1164" s="31">
        <v>0</v>
      </c>
      <c r="BI1164" s="27">
        <v>28.67896551724138</v>
      </c>
      <c r="BJ1164" s="27">
        <v>32.800000000000004</v>
      </c>
      <c r="BK1164" s="27">
        <v>36.652000000000001</v>
      </c>
      <c r="BL1164" s="57"/>
      <c r="BM1164" s="97">
        <v>118</v>
      </c>
      <c r="BN1164" s="253">
        <v>0</v>
      </c>
      <c r="BO1164" s="191">
        <v>0</v>
      </c>
      <c r="BP1164" s="191">
        <v>1</v>
      </c>
      <c r="BQ1164" s="191">
        <v>18</v>
      </c>
      <c r="BR1164" s="191">
        <v>69</v>
      </c>
      <c r="BS1164" s="191">
        <v>23</v>
      </c>
      <c r="BT1164" s="191">
        <v>6</v>
      </c>
      <c r="BU1164" s="191">
        <v>1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30</v>
      </c>
      <c r="CI1164" s="31">
        <v>0.25423728813559321</v>
      </c>
      <c r="CJ1164" s="100">
        <v>7</v>
      </c>
      <c r="CK1164" s="31">
        <v>5.9322033898305086E-2</v>
      </c>
      <c r="CL1164" s="100">
        <v>0</v>
      </c>
      <c r="CM1164" s="31">
        <v>0</v>
      </c>
      <c r="CN1164" s="27">
        <v>27.944745762711865</v>
      </c>
      <c r="CO1164" s="27">
        <v>32.175999999999995</v>
      </c>
      <c r="CP1164" s="27">
        <v>36.516500000000001</v>
      </c>
      <c r="CQ1164" s="57"/>
    </row>
    <row r="1165" spans="1:95" x14ac:dyDescent="0.25">
      <c r="A1165" s="241">
        <v>4</v>
      </c>
      <c r="B1165" s="312">
        <v>0.25</v>
      </c>
      <c r="C1165" s="97">
        <v>152</v>
      </c>
      <c r="D1165" s="264">
        <v>1</v>
      </c>
      <c r="E1165" s="122">
        <v>1</v>
      </c>
      <c r="F1165" s="122">
        <v>5</v>
      </c>
      <c r="G1165" s="122">
        <v>51</v>
      </c>
      <c r="H1165" s="122">
        <v>65</v>
      </c>
      <c r="I1165" s="122">
        <v>25</v>
      </c>
      <c r="J1165" s="122">
        <v>3</v>
      </c>
      <c r="K1165" s="122">
        <v>1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29</v>
      </c>
      <c r="Y1165" s="31">
        <v>0.19078947368421054</v>
      </c>
      <c r="Z1165" s="100">
        <v>4</v>
      </c>
      <c r="AA1165" s="31">
        <v>2.6315789473684209E-2</v>
      </c>
      <c r="AB1165" s="100">
        <v>0</v>
      </c>
      <c r="AC1165" s="31">
        <v>0</v>
      </c>
      <c r="AD1165" s="27">
        <v>26.519802631578937</v>
      </c>
      <c r="AE1165" s="27">
        <v>30.894500000000001</v>
      </c>
      <c r="AF1165" s="27">
        <v>33.790999999999997</v>
      </c>
      <c r="AG1165" s="57"/>
      <c r="AH1165" s="97">
        <v>138</v>
      </c>
      <c r="AI1165" s="264">
        <v>0</v>
      </c>
      <c r="AJ1165" s="122">
        <v>7</v>
      </c>
      <c r="AK1165" s="122">
        <v>1</v>
      </c>
      <c r="AL1165" s="122">
        <v>40</v>
      </c>
      <c r="AM1165" s="122">
        <v>72</v>
      </c>
      <c r="AN1165" s="122">
        <v>16</v>
      </c>
      <c r="AO1165" s="122">
        <v>2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18</v>
      </c>
      <c r="BD1165" s="31">
        <v>0.13043478260869565</v>
      </c>
      <c r="BE1165" s="100">
        <v>2</v>
      </c>
      <c r="BF1165" s="31">
        <v>1.4492753623188406E-2</v>
      </c>
      <c r="BG1165" s="100">
        <v>0</v>
      </c>
      <c r="BH1165" s="31">
        <v>0</v>
      </c>
      <c r="BI1165" s="27">
        <v>25.990507246376797</v>
      </c>
      <c r="BJ1165" s="27">
        <v>29.433500000000002</v>
      </c>
      <c r="BK1165" s="27">
        <v>31.961500000000001</v>
      </c>
      <c r="BL1165" s="57"/>
      <c r="BM1165" s="97">
        <v>290</v>
      </c>
      <c r="BN1165" s="253">
        <v>1</v>
      </c>
      <c r="BO1165" s="191">
        <v>8</v>
      </c>
      <c r="BP1165" s="191">
        <v>6</v>
      </c>
      <c r="BQ1165" s="191">
        <v>91</v>
      </c>
      <c r="BR1165" s="191">
        <v>137</v>
      </c>
      <c r="BS1165" s="191">
        <v>41</v>
      </c>
      <c r="BT1165" s="191">
        <v>5</v>
      </c>
      <c r="BU1165" s="191">
        <v>1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47</v>
      </c>
      <c r="CI1165" s="31">
        <v>0.16206896551724137</v>
      </c>
      <c r="CJ1165" s="100">
        <v>6</v>
      </c>
      <c r="CK1165" s="31">
        <v>2.0689655172413793E-2</v>
      </c>
      <c r="CL1165" s="100">
        <v>0</v>
      </c>
      <c r="CM1165" s="31">
        <v>0</v>
      </c>
      <c r="CN1165" s="27">
        <v>26.267931034482782</v>
      </c>
      <c r="CO1165" s="27">
        <v>30.26</v>
      </c>
      <c r="CP1165" s="27">
        <v>33.039500000000004</v>
      </c>
      <c r="CQ1165" s="57"/>
    </row>
    <row r="1166" spans="1:95" x14ac:dyDescent="0.25">
      <c r="A1166" s="241">
        <v>4</v>
      </c>
      <c r="B1166" s="312">
        <v>0.29166700000000001</v>
      </c>
      <c r="C1166" s="97">
        <v>396</v>
      </c>
      <c r="D1166" s="264">
        <v>2</v>
      </c>
      <c r="E1166" s="122">
        <v>4</v>
      </c>
      <c r="F1166" s="122">
        <v>21</v>
      </c>
      <c r="G1166" s="122">
        <v>115</v>
      </c>
      <c r="H1166" s="122">
        <v>218</v>
      </c>
      <c r="I1166" s="122">
        <v>35</v>
      </c>
      <c r="J1166" s="122">
        <v>1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36</v>
      </c>
      <c r="Y1166" s="31">
        <v>9.0909090909090912E-2</v>
      </c>
      <c r="Z1166" s="100">
        <v>1</v>
      </c>
      <c r="AA1166" s="31">
        <v>2.5252525252525255E-3</v>
      </c>
      <c r="AB1166" s="100">
        <v>0</v>
      </c>
      <c r="AC1166" s="31">
        <v>0</v>
      </c>
      <c r="AD1166" s="27">
        <v>25.918030303030321</v>
      </c>
      <c r="AE1166" s="27">
        <v>28.95</v>
      </c>
      <c r="AF1166" s="27">
        <v>32.152999999999999</v>
      </c>
      <c r="AG1166" s="57"/>
      <c r="AH1166" s="97">
        <v>232</v>
      </c>
      <c r="AI1166" s="264">
        <v>0</v>
      </c>
      <c r="AJ1166" s="122">
        <v>5</v>
      </c>
      <c r="AK1166" s="122">
        <v>23</v>
      </c>
      <c r="AL1166" s="122">
        <v>79</v>
      </c>
      <c r="AM1166" s="122">
        <v>92</v>
      </c>
      <c r="AN1166" s="122">
        <v>31</v>
      </c>
      <c r="AO1166" s="122">
        <v>2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33</v>
      </c>
      <c r="BD1166" s="31">
        <v>0.14224137931034483</v>
      </c>
      <c r="BE1166" s="100">
        <v>2</v>
      </c>
      <c r="BF1166" s="31">
        <v>8.6206896551724137E-3</v>
      </c>
      <c r="BG1166" s="100">
        <v>0</v>
      </c>
      <c r="BH1166" s="31">
        <v>0</v>
      </c>
      <c r="BI1166" s="27">
        <v>25.223793103448301</v>
      </c>
      <c r="BJ1166" s="27">
        <v>29.805999999999997</v>
      </c>
      <c r="BK1166" s="27">
        <v>32.847499999999997</v>
      </c>
      <c r="BL1166" s="57"/>
      <c r="BM1166" s="97">
        <v>628</v>
      </c>
      <c r="BN1166" s="253">
        <v>2</v>
      </c>
      <c r="BO1166" s="191">
        <v>9</v>
      </c>
      <c r="BP1166" s="191">
        <v>44</v>
      </c>
      <c r="BQ1166" s="191">
        <v>194</v>
      </c>
      <c r="BR1166" s="191">
        <v>310</v>
      </c>
      <c r="BS1166" s="191">
        <v>66</v>
      </c>
      <c r="BT1166" s="191">
        <v>3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69</v>
      </c>
      <c r="CI1166" s="31">
        <v>0.10987261146496816</v>
      </c>
      <c r="CJ1166" s="100">
        <v>3</v>
      </c>
      <c r="CK1166" s="31">
        <v>4.7770700636942673E-3</v>
      </c>
      <c r="CL1166" s="100">
        <v>0</v>
      </c>
      <c r="CM1166" s="31">
        <v>0</v>
      </c>
      <c r="CN1166" s="27">
        <v>25.661560509554153</v>
      </c>
      <c r="CO1166" s="27">
        <v>29.224999999999998</v>
      </c>
      <c r="CP1166" s="27">
        <v>32.216499999999996</v>
      </c>
      <c r="CQ1166" s="57"/>
    </row>
    <row r="1167" spans="1:95" x14ac:dyDescent="0.25">
      <c r="A1167" s="241">
        <v>4</v>
      </c>
      <c r="B1167" s="312">
        <v>0.33333299999999999</v>
      </c>
      <c r="C1167" s="97">
        <v>568</v>
      </c>
      <c r="D1167" s="264">
        <v>29</v>
      </c>
      <c r="E1167" s="122">
        <v>40</v>
      </c>
      <c r="F1167" s="122">
        <v>39</v>
      </c>
      <c r="G1167" s="122">
        <v>227</v>
      </c>
      <c r="H1167" s="122">
        <v>207</v>
      </c>
      <c r="I1167" s="122">
        <v>25</v>
      </c>
      <c r="J1167" s="122">
        <v>1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26</v>
      </c>
      <c r="Y1167" s="31">
        <v>4.5774647887323945E-2</v>
      </c>
      <c r="Z1167" s="100">
        <v>1</v>
      </c>
      <c r="AA1167" s="31">
        <v>1.7605633802816902E-3</v>
      </c>
      <c r="AB1167" s="100">
        <v>0</v>
      </c>
      <c r="AC1167" s="31">
        <v>0</v>
      </c>
      <c r="AD1167" s="27">
        <v>23.000264084507055</v>
      </c>
      <c r="AE1167" s="27">
        <v>27.5595</v>
      </c>
      <c r="AF1167" s="27">
        <v>29.797499999999999</v>
      </c>
      <c r="AG1167" s="57"/>
      <c r="AH1167" s="97">
        <v>338</v>
      </c>
      <c r="AI1167" s="264">
        <v>2</v>
      </c>
      <c r="AJ1167" s="122">
        <v>3</v>
      </c>
      <c r="AK1167" s="122">
        <v>25</v>
      </c>
      <c r="AL1167" s="122">
        <v>139</v>
      </c>
      <c r="AM1167" s="122">
        <v>140</v>
      </c>
      <c r="AN1167" s="122">
        <v>28</v>
      </c>
      <c r="AO1167" s="122">
        <v>1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28</v>
      </c>
      <c r="BD1167" s="31">
        <v>8.2840236686390539E-2</v>
      </c>
      <c r="BE1167" s="100">
        <v>1</v>
      </c>
      <c r="BF1167" s="31">
        <v>2.9585798816568047E-3</v>
      </c>
      <c r="BG1167" s="100">
        <v>0</v>
      </c>
      <c r="BH1167" s="31">
        <v>0</v>
      </c>
      <c r="BI1167" s="27">
        <v>24.945917159763301</v>
      </c>
      <c r="BJ1167" s="27">
        <v>28.999499999999998</v>
      </c>
      <c r="BK1167" s="27">
        <v>31.068999999999999</v>
      </c>
      <c r="BL1167" s="57"/>
      <c r="BM1167" s="97">
        <v>906</v>
      </c>
      <c r="BN1167" s="253">
        <v>31</v>
      </c>
      <c r="BO1167" s="191">
        <v>43</v>
      </c>
      <c r="BP1167" s="191">
        <v>64</v>
      </c>
      <c r="BQ1167" s="191">
        <v>366</v>
      </c>
      <c r="BR1167" s="191">
        <v>347</v>
      </c>
      <c r="BS1167" s="191">
        <v>53</v>
      </c>
      <c r="BT1167" s="191">
        <v>2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54</v>
      </c>
      <c r="CI1167" s="31">
        <v>5.9602649006622516E-2</v>
      </c>
      <c r="CJ1167" s="100">
        <v>2</v>
      </c>
      <c r="CK1167" s="31">
        <v>2.2075055187637969E-3</v>
      </c>
      <c r="CL1167" s="100">
        <v>0</v>
      </c>
      <c r="CM1167" s="31">
        <v>0</v>
      </c>
      <c r="CN1167" s="27">
        <v>23.726125827814613</v>
      </c>
      <c r="CO1167" s="27">
        <v>28.189499999999999</v>
      </c>
      <c r="CP1167" s="27">
        <v>30.3765</v>
      </c>
      <c r="CQ1167" s="57"/>
    </row>
    <row r="1168" spans="1:95" x14ac:dyDescent="0.25">
      <c r="A1168" s="241">
        <v>4</v>
      </c>
      <c r="B1168" s="312">
        <v>0.375</v>
      </c>
      <c r="C1168" s="97">
        <v>447</v>
      </c>
      <c r="D1168" s="264">
        <v>3</v>
      </c>
      <c r="E1168" s="122">
        <v>7</v>
      </c>
      <c r="F1168" s="122">
        <v>29</v>
      </c>
      <c r="G1168" s="122">
        <v>148</v>
      </c>
      <c r="H1168" s="122">
        <v>215</v>
      </c>
      <c r="I1168" s="122">
        <v>38</v>
      </c>
      <c r="J1168" s="122">
        <v>7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45</v>
      </c>
      <c r="Y1168" s="31">
        <v>0.10067114093959731</v>
      </c>
      <c r="Z1168" s="100">
        <v>7</v>
      </c>
      <c r="AA1168" s="31">
        <v>1.5659955257270694E-2</v>
      </c>
      <c r="AB1168" s="100">
        <v>0</v>
      </c>
      <c r="AC1168" s="31">
        <v>0</v>
      </c>
      <c r="AD1168" s="27">
        <v>25.461700223713674</v>
      </c>
      <c r="AE1168" s="27">
        <v>28.988</v>
      </c>
      <c r="AF1168" s="27">
        <v>32.073999999999991</v>
      </c>
      <c r="AG1168" s="57"/>
      <c r="AH1168" s="97">
        <v>282</v>
      </c>
      <c r="AI1168" s="264">
        <v>0</v>
      </c>
      <c r="AJ1168" s="122">
        <v>1</v>
      </c>
      <c r="AK1168" s="122">
        <v>35</v>
      </c>
      <c r="AL1168" s="122">
        <v>101</v>
      </c>
      <c r="AM1168" s="122">
        <v>128</v>
      </c>
      <c r="AN1168" s="122">
        <v>16</v>
      </c>
      <c r="AO1168" s="122">
        <v>1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17</v>
      </c>
      <c r="BD1168" s="31">
        <v>6.0283687943262408E-2</v>
      </c>
      <c r="BE1168" s="100">
        <v>1</v>
      </c>
      <c r="BF1168" s="31">
        <v>3.5460992907801418E-3</v>
      </c>
      <c r="BG1168" s="100">
        <v>0</v>
      </c>
      <c r="BH1168" s="31">
        <v>0</v>
      </c>
      <c r="BI1168" s="27">
        <v>24.735709219858165</v>
      </c>
      <c r="BJ1168" s="27">
        <v>28.19</v>
      </c>
      <c r="BK1168" s="27">
        <v>30.546499999999991</v>
      </c>
      <c r="BL1168" s="57"/>
      <c r="BM1168" s="97">
        <v>729</v>
      </c>
      <c r="BN1168" s="253">
        <v>3</v>
      </c>
      <c r="BO1168" s="191">
        <v>8</v>
      </c>
      <c r="BP1168" s="191">
        <v>64</v>
      </c>
      <c r="BQ1168" s="191">
        <v>249</v>
      </c>
      <c r="BR1168" s="191">
        <v>343</v>
      </c>
      <c r="BS1168" s="191">
        <v>54</v>
      </c>
      <c r="BT1168" s="191">
        <v>8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62</v>
      </c>
      <c r="CI1168" s="31">
        <v>8.5048010973936897E-2</v>
      </c>
      <c r="CJ1168" s="100">
        <v>8</v>
      </c>
      <c r="CK1168" s="31">
        <v>1.0973936899862825E-2</v>
      </c>
      <c r="CL1168" s="100">
        <v>0</v>
      </c>
      <c r="CM1168" s="31">
        <v>0</v>
      </c>
      <c r="CN1168" s="27">
        <v>25.180864197530813</v>
      </c>
      <c r="CO1168" s="27">
        <v>28.729999999999997</v>
      </c>
      <c r="CP1168" s="27">
        <v>31.555</v>
      </c>
      <c r="CQ1168" s="57"/>
    </row>
    <row r="1169" spans="1:95" x14ac:dyDescent="0.25">
      <c r="A1169" s="241">
        <v>4</v>
      </c>
      <c r="B1169" s="312">
        <v>0.41666700000000001</v>
      </c>
      <c r="C1169" s="97">
        <v>339</v>
      </c>
      <c r="D1169" s="264">
        <v>5</v>
      </c>
      <c r="E1169" s="122">
        <v>5</v>
      </c>
      <c r="F1169" s="122">
        <v>13</v>
      </c>
      <c r="G1169" s="122">
        <v>116</v>
      </c>
      <c r="H1169" s="122">
        <v>165</v>
      </c>
      <c r="I1169" s="122">
        <v>30</v>
      </c>
      <c r="J1169" s="122">
        <v>5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35</v>
      </c>
      <c r="Y1169" s="31">
        <v>0.10324483775811209</v>
      </c>
      <c r="Z1169" s="100">
        <v>4</v>
      </c>
      <c r="AA1169" s="31">
        <v>1.1799410029498525E-2</v>
      </c>
      <c r="AB1169" s="100">
        <v>0</v>
      </c>
      <c r="AC1169" s="31">
        <v>0</v>
      </c>
      <c r="AD1169" s="27">
        <v>25.586076696165183</v>
      </c>
      <c r="AE1169" s="27">
        <v>29.22</v>
      </c>
      <c r="AF1169" s="27">
        <v>31.77</v>
      </c>
      <c r="AG1169" s="57"/>
      <c r="AH1169" s="97">
        <v>256</v>
      </c>
      <c r="AI1169" s="264">
        <v>10</v>
      </c>
      <c r="AJ1169" s="122">
        <v>11</v>
      </c>
      <c r="AK1169" s="122">
        <v>38</v>
      </c>
      <c r="AL1169" s="122">
        <v>104</v>
      </c>
      <c r="AM1169" s="122">
        <v>84</v>
      </c>
      <c r="AN1169" s="122">
        <v>6</v>
      </c>
      <c r="AO1169" s="122">
        <v>3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9</v>
      </c>
      <c r="BD1169" s="31">
        <v>3.515625E-2</v>
      </c>
      <c r="BE1169" s="100">
        <v>3</v>
      </c>
      <c r="BF1169" s="31">
        <v>1.171875E-2</v>
      </c>
      <c r="BG1169" s="100">
        <v>0</v>
      </c>
      <c r="BH1169" s="31">
        <v>0</v>
      </c>
      <c r="BI1169" s="27">
        <v>22.73402343750001</v>
      </c>
      <c r="BJ1169" s="27">
        <v>27.0745</v>
      </c>
      <c r="BK1169" s="27">
        <v>29.77</v>
      </c>
      <c r="BL1169" s="57"/>
      <c r="BM1169" s="97">
        <v>595</v>
      </c>
      <c r="BN1169" s="253">
        <v>15</v>
      </c>
      <c r="BO1169" s="191">
        <v>16</v>
      </c>
      <c r="BP1169" s="191">
        <v>51</v>
      </c>
      <c r="BQ1169" s="191">
        <v>220</v>
      </c>
      <c r="BR1169" s="191">
        <v>249</v>
      </c>
      <c r="BS1169" s="191">
        <v>36</v>
      </c>
      <c r="BT1169" s="191">
        <v>8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44</v>
      </c>
      <c r="CI1169" s="31">
        <v>7.3949579831932774E-2</v>
      </c>
      <c r="CJ1169" s="100">
        <v>7</v>
      </c>
      <c r="CK1169" s="31">
        <v>1.1764705882352941E-2</v>
      </c>
      <c r="CL1169" s="100">
        <v>0</v>
      </c>
      <c r="CM1169" s="31">
        <v>0</v>
      </c>
      <c r="CN1169" s="27">
        <v>24.358974789915937</v>
      </c>
      <c r="CO1169" s="27">
        <v>28.602</v>
      </c>
      <c r="CP1169" s="27">
        <v>31.067999999999998</v>
      </c>
      <c r="CQ1169" s="57"/>
    </row>
    <row r="1170" spans="1:95" x14ac:dyDescent="0.25">
      <c r="A1170" s="241">
        <v>4</v>
      </c>
      <c r="B1170" s="312">
        <v>0.45833299999999999</v>
      </c>
      <c r="C1170" s="97">
        <v>300</v>
      </c>
      <c r="D1170" s="264">
        <v>1</v>
      </c>
      <c r="E1170" s="122">
        <v>10</v>
      </c>
      <c r="F1170" s="122">
        <v>13</v>
      </c>
      <c r="G1170" s="122">
        <v>82</v>
      </c>
      <c r="H1170" s="122">
        <v>146</v>
      </c>
      <c r="I1170" s="122">
        <v>44</v>
      </c>
      <c r="J1170" s="122">
        <v>3</v>
      </c>
      <c r="K1170" s="122">
        <v>1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48</v>
      </c>
      <c r="Y1170" s="31">
        <v>0.16</v>
      </c>
      <c r="Z1170" s="100">
        <v>4</v>
      </c>
      <c r="AA1170" s="31">
        <v>1.3333333333333334E-2</v>
      </c>
      <c r="AB1170" s="100">
        <v>0</v>
      </c>
      <c r="AC1170" s="31">
        <v>0</v>
      </c>
      <c r="AD1170" s="27">
        <v>26.120166666666666</v>
      </c>
      <c r="AE1170" s="27">
        <v>30.164999999999999</v>
      </c>
      <c r="AF1170" s="27">
        <v>33.147500000000001</v>
      </c>
      <c r="AG1170" s="57"/>
      <c r="AH1170" s="97">
        <v>248</v>
      </c>
      <c r="AI1170" s="264">
        <v>1</v>
      </c>
      <c r="AJ1170" s="122">
        <v>3</v>
      </c>
      <c r="AK1170" s="122">
        <v>22</v>
      </c>
      <c r="AL1170" s="122">
        <v>94</v>
      </c>
      <c r="AM1170" s="122">
        <v>111</v>
      </c>
      <c r="AN1170" s="122">
        <v>14</v>
      </c>
      <c r="AO1170" s="122">
        <v>3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17</v>
      </c>
      <c r="BD1170" s="31">
        <v>6.8548387096774188E-2</v>
      </c>
      <c r="BE1170" s="100">
        <v>3</v>
      </c>
      <c r="BF1170" s="31">
        <v>1.2096774193548387E-2</v>
      </c>
      <c r="BG1170" s="100">
        <v>0</v>
      </c>
      <c r="BH1170" s="31">
        <v>0</v>
      </c>
      <c r="BI1170" s="27">
        <v>24.79959677419356</v>
      </c>
      <c r="BJ1170" s="27">
        <v>28.256500000000003</v>
      </c>
      <c r="BK1170" s="27">
        <v>31.271499999999996</v>
      </c>
      <c r="BL1170" s="57"/>
      <c r="BM1170" s="97">
        <v>548</v>
      </c>
      <c r="BN1170" s="253">
        <v>2</v>
      </c>
      <c r="BO1170" s="191">
        <v>13</v>
      </c>
      <c r="BP1170" s="191">
        <v>35</v>
      </c>
      <c r="BQ1170" s="191">
        <v>176</v>
      </c>
      <c r="BR1170" s="191">
        <v>257</v>
      </c>
      <c r="BS1170" s="191">
        <v>58</v>
      </c>
      <c r="BT1170" s="191">
        <v>6</v>
      </c>
      <c r="BU1170" s="191">
        <v>1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65</v>
      </c>
      <c r="CI1170" s="31">
        <v>0.11861313868613138</v>
      </c>
      <c r="CJ1170" s="100">
        <v>7</v>
      </c>
      <c r="CK1170" s="31">
        <v>1.2773722627737226E-2</v>
      </c>
      <c r="CL1170" s="100">
        <v>0</v>
      </c>
      <c r="CM1170" s="31">
        <v>0</v>
      </c>
      <c r="CN1170" s="27">
        <v>25.522536496350334</v>
      </c>
      <c r="CO1170" s="27">
        <v>29.39</v>
      </c>
      <c r="CP1170" s="27">
        <v>32.662999999999997</v>
      </c>
      <c r="CQ1170" s="57"/>
    </row>
    <row r="1171" spans="1:95" x14ac:dyDescent="0.25">
      <c r="A1171" s="241">
        <v>4</v>
      </c>
      <c r="B1171" s="312">
        <v>0.5</v>
      </c>
      <c r="C1171" s="97">
        <v>290</v>
      </c>
      <c r="D1171" s="264">
        <v>1</v>
      </c>
      <c r="E1171" s="122">
        <v>7</v>
      </c>
      <c r="F1171" s="122">
        <v>17</v>
      </c>
      <c r="G1171" s="122">
        <v>94</v>
      </c>
      <c r="H1171" s="122">
        <v>124</v>
      </c>
      <c r="I1171" s="122">
        <v>41</v>
      </c>
      <c r="J1171" s="122">
        <v>6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47</v>
      </c>
      <c r="Y1171" s="31">
        <v>0.16206896551724137</v>
      </c>
      <c r="Z1171" s="100">
        <v>6</v>
      </c>
      <c r="AA1171" s="31">
        <v>2.0689655172413793E-2</v>
      </c>
      <c r="AB1171" s="100">
        <v>0</v>
      </c>
      <c r="AC1171" s="31">
        <v>0</v>
      </c>
      <c r="AD1171" s="27">
        <v>25.629931034482759</v>
      </c>
      <c r="AE1171" s="27">
        <v>30.24</v>
      </c>
      <c r="AF1171" s="27">
        <v>32.607499999999995</v>
      </c>
      <c r="AG1171" s="57"/>
      <c r="AH1171" s="97">
        <v>258</v>
      </c>
      <c r="AI1171" s="264">
        <v>1</v>
      </c>
      <c r="AJ1171" s="122">
        <v>2</v>
      </c>
      <c r="AK1171" s="122">
        <v>31</v>
      </c>
      <c r="AL1171" s="122">
        <v>107</v>
      </c>
      <c r="AM1171" s="122">
        <v>100</v>
      </c>
      <c r="AN1171" s="122">
        <v>17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17</v>
      </c>
      <c r="BD1171" s="31">
        <v>6.589147286821706E-2</v>
      </c>
      <c r="BE1171" s="100">
        <v>0</v>
      </c>
      <c r="BF1171" s="31">
        <v>0</v>
      </c>
      <c r="BG1171" s="100">
        <v>0</v>
      </c>
      <c r="BH1171" s="31">
        <v>0</v>
      </c>
      <c r="BI1171" s="27">
        <v>24.411124031007763</v>
      </c>
      <c r="BJ1171" s="27">
        <v>28.623000000000001</v>
      </c>
      <c r="BK1171" s="27">
        <v>30.351500000000001</v>
      </c>
      <c r="BL1171" s="57"/>
      <c r="BM1171" s="97">
        <v>548</v>
      </c>
      <c r="BN1171" s="253">
        <v>2</v>
      </c>
      <c r="BO1171" s="191">
        <v>9</v>
      </c>
      <c r="BP1171" s="191">
        <v>48</v>
      </c>
      <c r="BQ1171" s="191">
        <v>201</v>
      </c>
      <c r="BR1171" s="191">
        <v>224</v>
      </c>
      <c r="BS1171" s="191">
        <v>58</v>
      </c>
      <c r="BT1171" s="191">
        <v>6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64</v>
      </c>
      <c r="CI1171" s="31">
        <v>0.11678832116788321</v>
      </c>
      <c r="CJ1171" s="100">
        <v>6</v>
      </c>
      <c r="CK1171" s="31">
        <v>1.0948905109489052E-2</v>
      </c>
      <c r="CL1171" s="100">
        <v>0</v>
      </c>
      <c r="CM1171" s="31">
        <v>0</v>
      </c>
      <c r="CN1171" s="27">
        <v>25.056113138686122</v>
      </c>
      <c r="CO1171" s="27">
        <v>29.468999999999998</v>
      </c>
      <c r="CP1171" s="27">
        <v>31.657499999999999</v>
      </c>
      <c r="CQ1171" s="57"/>
    </row>
    <row r="1172" spans="1:95" x14ac:dyDescent="0.25">
      <c r="A1172" s="241">
        <v>4</v>
      </c>
      <c r="B1172" s="312">
        <v>0.54166700000000001</v>
      </c>
      <c r="C1172" s="97">
        <v>309</v>
      </c>
      <c r="D1172" s="264">
        <v>0</v>
      </c>
      <c r="E1172" s="122">
        <v>14</v>
      </c>
      <c r="F1172" s="122">
        <v>16</v>
      </c>
      <c r="G1172" s="122">
        <v>83</v>
      </c>
      <c r="H1172" s="122">
        <v>154</v>
      </c>
      <c r="I1172" s="122">
        <v>36</v>
      </c>
      <c r="J1172" s="122">
        <v>6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42</v>
      </c>
      <c r="Y1172" s="31">
        <v>0.13592233009708737</v>
      </c>
      <c r="Z1172" s="100">
        <v>6</v>
      </c>
      <c r="AA1172" s="31">
        <v>1.9417475728155338E-2</v>
      </c>
      <c r="AB1172" s="100">
        <v>0</v>
      </c>
      <c r="AC1172" s="31">
        <v>0</v>
      </c>
      <c r="AD1172" s="27">
        <v>25.68990291262137</v>
      </c>
      <c r="AE1172" s="27">
        <v>29.79</v>
      </c>
      <c r="AF1172" s="27">
        <v>32.21</v>
      </c>
      <c r="AG1172" s="57"/>
      <c r="AH1172" s="97">
        <v>251</v>
      </c>
      <c r="AI1172" s="264">
        <v>0</v>
      </c>
      <c r="AJ1172" s="122">
        <v>2</v>
      </c>
      <c r="AK1172" s="122">
        <v>27</v>
      </c>
      <c r="AL1172" s="122">
        <v>116</v>
      </c>
      <c r="AM1172" s="122">
        <v>90</v>
      </c>
      <c r="AN1172" s="122">
        <v>15</v>
      </c>
      <c r="AO1172" s="122">
        <v>1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16</v>
      </c>
      <c r="BD1172" s="31">
        <v>6.3745019920318724E-2</v>
      </c>
      <c r="BE1172" s="100">
        <v>1</v>
      </c>
      <c r="BF1172" s="31">
        <v>3.9840637450199202E-3</v>
      </c>
      <c r="BG1172" s="100">
        <v>0</v>
      </c>
      <c r="BH1172" s="31">
        <v>0</v>
      </c>
      <c r="BI1172" s="27">
        <v>24.395258964143423</v>
      </c>
      <c r="BJ1172" s="27">
        <v>28.076000000000001</v>
      </c>
      <c r="BK1172" s="27">
        <v>30.929999999999996</v>
      </c>
      <c r="BL1172" s="57"/>
      <c r="BM1172" s="97">
        <v>560</v>
      </c>
      <c r="BN1172" s="253">
        <v>0</v>
      </c>
      <c r="BO1172" s="191">
        <v>16</v>
      </c>
      <c r="BP1172" s="191">
        <v>43</v>
      </c>
      <c r="BQ1172" s="191">
        <v>199</v>
      </c>
      <c r="BR1172" s="191">
        <v>244</v>
      </c>
      <c r="BS1172" s="191">
        <v>51</v>
      </c>
      <c r="BT1172" s="191">
        <v>7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58</v>
      </c>
      <c r="CI1172" s="31">
        <v>0.10357142857142858</v>
      </c>
      <c r="CJ1172" s="100">
        <v>7</v>
      </c>
      <c r="CK1172" s="31">
        <v>1.2500000000000001E-2</v>
      </c>
      <c r="CL1172" s="100">
        <v>0</v>
      </c>
      <c r="CM1172" s="31">
        <v>0</v>
      </c>
      <c r="CN1172" s="27">
        <v>25.109625000000005</v>
      </c>
      <c r="CO1172" s="27">
        <v>29.050999999999998</v>
      </c>
      <c r="CP1172" s="27">
        <v>32.069999999999986</v>
      </c>
      <c r="CQ1172" s="57"/>
    </row>
    <row r="1173" spans="1:95" x14ac:dyDescent="0.25">
      <c r="A1173" s="241">
        <v>4</v>
      </c>
      <c r="B1173" s="312">
        <v>0.58333299999999999</v>
      </c>
      <c r="C1173" s="97">
        <v>365</v>
      </c>
      <c r="D1173" s="264">
        <v>3</v>
      </c>
      <c r="E1173" s="122">
        <v>12</v>
      </c>
      <c r="F1173" s="122">
        <v>18</v>
      </c>
      <c r="G1173" s="122">
        <v>134</v>
      </c>
      <c r="H1173" s="122">
        <v>156</v>
      </c>
      <c r="I1173" s="122">
        <v>36</v>
      </c>
      <c r="J1173" s="122">
        <v>5</v>
      </c>
      <c r="K1173" s="122">
        <v>1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42</v>
      </c>
      <c r="Y1173" s="31">
        <v>0.11506849315068493</v>
      </c>
      <c r="Z1173" s="100">
        <v>6</v>
      </c>
      <c r="AA1173" s="31">
        <v>1.643835616438356E-2</v>
      </c>
      <c r="AB1173" s="100">
        <v>0</v>
      </c>
      <c r="AC1173" s="31">
        <v>0</v>
      </c>
      <c r="AD1173" s="27">
        <v>25.178027397260287</v>
      </c>
      <c r="AE1173" s="27">
        <v>29.373000000000001</v>
      </c>
      <c r="AF1173" s="27">
        <v>32.716000000000001</v>
      </c>
      <c r="AG1173" s="57"/>
      <c r="AH1173" s="97">
        <v>245</v>
      </c>
      <c r="AI1173" s="264">
        <v>2</v>
      </c>
      <c r="AJ1173" s="122">
        <v>6</v>
      </c>
      <c r="AK1173" s="122">
        <v>25</v>
      </c>
      <c r="AL1173" s="122">
        <v>85</v>
      </c>
      <c r="AM1173" s="122">
        <v>97</v>
      </c>
      <c r="AN1173" s="122">
        <v>24</v>
      </c>
      <c r="AO1173" s="122">
        <v>6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30</v>
      </c>
      <c r="BD1173" s="31">
        <v>0.12244897959183673</v>
      </c>
      <c r="BE1173" s="100">
        <v>6</v>
      </c>
      <c r="BF1173" s="31">
        <v>2.4489795918367346E-2</v>
      </c>
      <c r="BG1173" s="100">
        <v>0</v>
      </c>
      <c r="BH1173" s="31">
        <v>0</v>
      </c>
      <c r="BI1173" s="27">
        <v>24.974693877551029</v>
      </c>
      <c r="BJ1173" s="27">
        <v>29.677</v>
      </c>
      <c r="BK1173" s="27">
        <v>32.358999999999995</v>
      </c>
      <c r="BL1173" s="57"/>
      <c r="BM1173" s="97">
        <v>610</v>
      </c>
      <c r="BN1173" s="253">
        <v>5</v>
      </c>
      <c r="BO1173" s="191">
        <v>18</v>
      </c>
      <c r="BP1173" s="191">
        <v>43</v>
      </c>
      <c r="BQ1173" s="191">
        <v>219</v>
      </c>
      <c r="BR1173" s="191">
        <v>253</v>
      </c>
      <c r="BS1173" s="191">
        <v>60</v>
      </c>
      <c r="BT1173" s="191">
        <v>11</v>
      </c>
      <c r="BU1173" s="191">
        <v>1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72</v>
      </c>
      <c r="CI1173" s="31">
        <v>0.11803278688524591</v>
      </c>
      <c r="CJ1173" s="100">
        <v>12</v>
      </c>
      <c r="CK1173" s="31">
        <v>1.9672131147540985E-2</v>
      </c>
      <c r="CL1173" s="100">
        <v>0</v>
      </c>
      <c r="CM1173" s="31">
        <v>0</v>
      </c>
      <c r="CN1173" s="27">
        <v>25.096360655737726</v>
      </c>
      <c r="CO1173" s="27">
        <v>29.493500000000001</v>
      </c>
      <c r="CP1173" s="27">
        <v>32.536999999999992</v>
      </c>
      <c r="CQ1173" s="57"/>
    </row>
    <row r="1174" spans="1:95" x14ac:dyDescent="0.25">
      <c r="A1174" s="241">
        <v>4</v>
      </c>
      <c r="B1174" s="312">
        <v>0.625</v>
      </c>
      <c r="C1174" s="97">
        <v>397</v>
      </c>
      <c r="D1174" s="264">
        <v>3</v>
      </c>
      <c r="E1174" s="122">
        <v>32</v>
      </c>
      <c r="F1174" s="122">
        <v>51</v>
      </c>
      <c r="G1174" s="122">
        <v>149</v>
      </c>
      <c r="H1174" s="122">
        <v>137</v>
      </c>
      <c r="I1174" s="122">
        <v>23</v>
      </c>
      <c r="J1174" s="122">
        <v>2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25</v>
      </c>
      <c r="Y1174" s="31">
        <v>6.2972292191435769E-2</v>
      </c>
      <c r="Z1174" s="100">
        <v>2</v>
      </c>
      <c r="AA1174" s="31">
        <v>5.0377833753148613E-3</v>
      </c>
      <c r="AB1174" s="100">
        <v>0</v>
      </c>
      <c r="AC1174" s="31">
        <v>0</v>
      </c>
      <c r="AD1174" s="27">
        <v>23.31236775818638</v>
      </c>
      <c r="AE1174" s="27">
        <v>27.896000000000001</v>
      </c>
      <c r="AF1174" s="27">
        <v>30.731000000000002</v>
      </c>
      <c r="AG1174" s="57"/>
      <c r="AH1174" s="97">
        <v>265</v>
      </c>
      <c r="AI1174" s="264">
        <v>21</v>
      </c>
      <c r="AJ1174" s="122">
        <v>39</v>
      </c>
      <c r="AK1174" s="122">
        <v>50</v>
      </c>
      <c r="AL1174" s="122">
        <v>83</v>
      </c>
      <c r="AM1174" s="122">
        <v>65</v>
      </c>
      <c r="AN1174" s="122">
        <v>7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7</v>
      </c>
      <c r="BD1174" s="31">
        <v>2.6415094339622643E-2</v>
      </c>
      <c r="BE1174" s="100">
        <v>0</v>
      </c>
      <c r="BF1174" s="31">
        <v>0</v>
      </c>
      <c r="BG1174" s="100">
        <v>0</v>
      </c>
      <c r="BH1174" s="31">
        <v>0</v>
      </c>
      <c r="BI1174" s="27">
        <v>20.334603773584913</v>
      </c>
      <c r="BJ1174" s="27">
        <v>26.805</v>
      </c>
      <c r="BK1174" s="27">
        <v>29.256</v>
      </c>
      <c r="BL1174" s="57"/>
      <c r="BM1174" s="97">
        <v>662</v>
      </c>
      <c r="BN1174" s="253">
        <v>24</v>
      </c>
      <c r="BO1174" s="191">
        <v>71</v>
      </c>
      <c r="BP1174" s="191">
        <v>101</v>
      </c>
      <c r="BQ1174" s="191">
        <v>232</v>
      </c>
      <c r="BR1174" s="191">
        <v>202</v>
      </c>
      <c r="BS1174" s="191">
        <v>30</v>
      </c>
      <c r="BT1174" s="191">
        <v>2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32</v>
      </c>
      <c r="CI1174" s="31">
        <v>4.8338368580060423E-2</v>
      </c>
      <c r="CJ1174" s="100">
        <v>2</v>
      </c>
      <c r="CK1174" s="31">
        <v>3.0211480362537764E-3</v>
      </c>
      <c r="CL1174" s="100">
        <v>0</v>
      </c>
      <c r="CM1174" s="31">
        <v>0</v>
      </c>
      <c r="CN1174" s="27">
        <v>22.120362537764354</v>
      </c>
      <c r="CO1174" s="27">
        <v>27.525500000000001</v>
      </c>
      <c r="CP1174" s="27">
        <v>29.97</v>
      </c>
      <c r="CQ1174" s="57"/>
    </row>
    <row r="1175" spans="1:95" x14ac:dyDescent="0.25">
      <c r="A1175" s="241">
        <v>4</v>
      </c>
      <c r="B1175" s="312">
        <v>0.66666700000000001</v>
      </c>
      <c r="C1175" s="97">
        <v>402</v>
      </c>
      <c r="D1175" s="264">
        <v>6</v>
      </c>
      <c r="E1175" s="122">
        <v>15</v>
      </c>
      <c r="F1175" s="122">
        <v>36</v>
      </c>
      <c r="G1175" s="122">
        <v>107</v>
      </c>
      <c r="H1175" s="122">
        <v>169</v>
      </c>
      <c r="I1175" s="122">
        <v>60</v>
      </c>
      <c r="J1175" s="122">
        <v>8</v>
      </c>
      <c r="K1175" s="122">
        <v>1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69</v>
      </c>
      <c r="Y1175" s="31">
        <v>0.17164179104477612</v>
      </c>
      <c r="Z1175" s="100">
        <v>9</v>
      </c>
      <c r="AA1175" s="31">
        <v>2.2388059701492536E-2</v>
      </c>
      <c r="AB1175" s="100">
        <v>0</v>
      </c>
      <c r="AC1175" s="31">
        <v>0</v>
      </c>
      <c r="AD1175" s="27">
        <v>25.313582089552259</v>
      </c>
      <c r="AE1175" s="27">
        <v>30.346499999999999</v>
      </c>
      <c r="AF1175" s="27">
        <v>32.986499999999999</v>
      </c>
      <c r="AG1175" s="57"/>
      <c r="AH1175" s="97">
        <v>227</v>
      </c>
      <c r="AI1175" s="264">
        <v>0</v>
      </c>
      <c r="AJ1175" s="122">
        <v>17</v>
      </c>
      <c r="AK1175" s="122">
        <v>33</v>
      </c>
      <c r="AL1175" s="122">
        <v>80</v>
      </c>
      <c r="AM1175" s="122">
        <v>72</v>
      </c>
      <c r="AN1175" s="122">
        <v>22</v>
      </c>
      <c r="AO1175" s="122">
        <v>3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25</v>
      </c>
      <c r="BD1175" s="31">
        <v>0.11013215859030837</v>
      </c>
      <c r="BE1175" s="100">
        <v>3</v>
      </c>
      <c r="BF1175" s="31">
        <v>1.3215859030837005E-2</v>
      </c>
      <c r="BG1175" s="100">
        <v>0</v>
      </c>
      <c r="BH1175" s="31">
        <v>0</v>
      </c>
      <c r="BI1175" s="27">
        <v>23.662643171806177</v>
      </c>
      <c r="BJ1175" s="27">
        <v>29.113999999999997</v>
      </c>
      <c r="BK1175" s="27">
        <v>31.86</v>
      </c>
      <c r="BL1175" s="57"/>
      <c r="BM1175" s="97">
        <v>629</v>
      </c>
      <c r="BN1175" s="253">
        <v>6</v>
      </c>
      <c r="BO1175" s="191">
        <v>32</v>
      </c>
      <c r="BP1175" s="191">
        <v>69</v>
      </c>
      <c r="BQ1175" s="191">
        <v>187</v>
      </c>
      <c r="BR1175" s="191">
        <v>241</v>
      </c>
      <c r="BS1175" s="191">
        <v>82</v>
      </c>
      <c r="BT1175" s="191">
        <v>11</v>
      </c>
      <c r="BU1175" s="191">
        <v>1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94</v>
      </c>
      <c r="CI1175" s="31">
        <v>0.1494435612082671</v>
      </c>
      <c r="CJ1175" s="100">
        <v>12</v>
      </c>
      <c r="CK1175" s="31">
        <v>1.9077901430842606E-2</v>
      </c>
      <c r="CL1175" s="100">
        <v>0</v>
      </c>
      <c r="CM1175" s="31">
        <v>0</v>
      </c>
      <c r="CN1175" s="27">
        <v>24.717774244833084</v>
      </c>
      <c r="CO1175" s="27">
        <v>29.990000000000002</v>
      </c>
      <c r="CP1175" s="27">
        <v>32.724999999999994</v>
      </c>
      <c r="CQ1175" s="57"/>
    </row>
    <row r="1176" spans="1:95" x14ac:dyDescent="0.25">
      <c r="A1176" s="241">
        <v>4</v>
      </c>
      <c r="B1176" s="312">
        <v>0.70833299999999999</v>
      </c>
      <c r="C1176" s="97">
        <v>469</v>
      </c>
      <c r="D1176" s="264">
        <v>5</v>
      </c>
      <c r="E1176" s="122">
        <v>22</v>
      </c>
      <c r="F1176" s="122">
        <v>21</v>
      </c>
      <c r="G1176" s="122">
        <v>163</v>
      </c>
      <c r="H1176" s="122">
        <v>211</v>
      </c>
      <c r="I1176" s="122">
        <v>44</v>
      </c>
      <c r="J1176" s="122">
        <v>3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47</v>
      </c>
      <c r="Y1176" s="31">
        <v>0.10021321961620469</v>
      </c>
      <c r="Z1176" s="100">
        <v>3</v>
      </c>
      <c r="AA1176" s="31">
        <v>6.3965884861407248E-3</v>
      </c>
      <c r="AB1176" s="100">
        <v>0</v>
      </c>
      <c r="AC1176" s="31">
        <v>0</v>
      </c>
      <c r="AD1176" s="27">
        <v>25.065117270788935</v>
      </c>
      <c r="AE1176" s="27">
        <v>29.225000000000001</v>
      </c>
      <c r="AF1176" s="27">
        <v>31.54</v>
      </c>
      <c r="AG1176" s="57"/>
      <c r="AH1176" s="97">
        <v>244</v>
      </c>
      <c r="AI1176" s="264">
        <v>0</v>
      </c>
      <c r="AJ1176" s="122">
        <v>0</v>
      </c>
      <c r="AK1176" s="122">
        <v>8</v>
      </c>
      <c r="AL1176" s="122">
        <v>62</v>
      </c>
      <c r="AM1176" s="122">
        <v>137</v>
      </c>
      <c r="AN1176" s="122">
        <v>29</v>
      </c>
      <c r="AO1176" s="122">
        <v>5</v>
      </c>
      <c r="AP1176" s="122">
        <v>3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37</v>
      </c>
      <c r="BD1176" s="31">
        <v>0.15163934426229508</v>
      </c>
      <c r="BE1176" s="100">
        <v>8</v>
      </c>
      <c r="BF1176" s="31">
        <v>3.2786885245901641E-2</v>
      </c>
      <c r="BG1176" s="100">
        <v>0</v>
      </c>
      <c r="BH1176" s="31">
        <v>0</v>
      </c>
      <c r="BI1176" s="27">
        <v>26.894795081967239</v>
      </c>
      <c r="BJ1176" s="27">
        <v>30.14</v>
      </c>
      <c r="BK1176" s="27">
        <v>33.355000000000004</v>
      </c>
      <c r="BL1176" s="57"/>
      <c r="BM1176" s="97">
        <v>713</v>
      </c>
      <c r="BN1176" s="253">
        <v>5</v>
      </c>
      <c r="BO1176" s="191">
        <v>22</v>
      </c>
      <c r="BP1176" s="191">
        <v>29</v>
      </c>
      <c r="BQ1176" s="191">
        <v>225</v>
      </c>
      <c r="BR1176" s="191">
        <v>348</v>
      </c>
      <c r="BS1176" s="191">
        <v>73</v>
      </c>
      <c r="BT1176" s="191">
        <v>8</v>
      </c>
      <c r="BU1176" s="191">
        <v>3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84</v>
      </c>
      <c r="CI1176" s="31">
        <v>0.11781206171107994</v>
      </c>
      <c r="CJ1176" s="100">
        <v>11</v>
      </c>
      <c r="CK1176" s="31">
        <v>1.5427769985974754E-2</v>
      </c>
      <c r="CL1176" s="100">
        <v>0</v>
      </c>
      <c r="CM1176" s="31">
        <v>0</v>
      </c>
      <c r="CN1176" s="27">
        <v>25.69126227208978</v>
      </c>
      <c r="CO1176" s="27">
        <v>29.494999999999997</v>
      </c>
      <c r="CP1176" s="27">
        <v>32.270999999999994</v>
      </c>
      <c r="CQ1176" s="57"/>
    </row>
    <row r="1177" spans="1:95" x14ac:dyDescent="0.25">
      <c r="A1177" s="241">
        <v>4</v>
      </c>
      <c r="B1177" s="312">
        <v>0.75</v>
      </c>
      <c r="C1177" s="97">
        <v>345</v>
      </c>
      <c r="D1177" s="264">
        <v>3</v>
      </c>
      <c r="E1177" s="122">
        <v>7</v>
      </c>
      <c r="F1177" s="122">
        <v>15</v>
      </c>
      <c r="G1177" s="122">
        <v>98</v>
      </c>
      <c r="H1177" s="122">
        <v>171</v>
      </c>
      <c r="I1177" s="122">
        <v>44</v>
      </c>
      <c r="J1177" s="122">
        <v>7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51</v>
      </c>
      <c r="Y1177" s="31">
        <v>0.14782608695652175</v>
      </c>
      <c r="Z1177" s="100">
        <v>7</v>
      </c>
      <c r="AA1177" s="31">
        <v>2.0289855072463767E-2</v>
      </c>
      <c r="AB1177" s="100">
        <v>0</v>
      </c>
      <c r="AC1177" s="31">
        <v>0</v>
      </c>
      <c r="AD1177" s="27">
        <v>26.001072463768093</v>
      </c>
      <c r="AE1177" s="27">
        <v>29.983999999999998</v>
      </c>
      <c r="AF1177" s="27">
        <v>32.250999999999998</v>
      </c>
      <c r="AG1177" s="57"/>
      <c r="AH1177" s="97">
        <v>229</v>
      </c>
      <c r="AI1177" s="264">
        <v>0</v>
      </c>
      <c r="AJ1177" s="122">
        <v>1</v>
      </c>
      <c r="AK1177" s="122">
        <v>22</v>
      </c>
      <c r="AL1177" s="122">
        <v>86</v>
      </c>
      <c r="AM1177" s="122">
        <v>91</v>
      </c>
      <c r="AN1177" s="122">
        <v>24</v>
      </c>
      <c r="AO1177" s="122">
        <v>4</v>
      </c>
      <c r="AP1177" s="122">
        <v>1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28</v>
      </c>
      <c r="BD1177" s="31">
        <v>0.1222707423580786</v>
      </c>
      <c r="BE1177" s="100">
        <v>5</v>
      </c>
      <c r="BF1177" s="31">
        <v>2.1834061135371178E-2</v>
      </c>
      <c r="BG1177" s="100">
        <v>0</v>
      </c>
      <c r="BH1177" s="31">
        <v>0</v>
      </c>
      <c r="BI1177" s="27">
        <v>25.20825327510919</v>
      </c>
      <c r="BJ1177" s="27">
        <v>29.094999999999999</v>
      </c>
      <c r="BK1177" s="27">
        <v>32.195</v>
      </c>
      <c r="BL1177" s="57"/>
      <c r="BM1177" s="97">
        <v>574</v>
      </c>
      <c r="BN1177" s="253">
        <v>3</v>
      </c>
      <c r="BO1177" s="191">
        <v>8</v>
      </c>
      <c r="BP1177" s="191">
        <v>37</v>
      </c>
      <c r="BQ1177" s="191">
        <v>184</v>
      </c>
      <c r="BR1177" s="191">
        <v>262</v>
      </c>
      <c r="BS1177" s="191">
        <v>68</v>
      </c>
      <c r="BT1177" s="191">
        <v>11</v>
      </c>
      <c r="BU1177" s="191">
        <v>1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79</v>
      </c>
      <c r="CI1177" s="31">
        <v>0.13763066202090593</v>
      </c>
      <c r="CJ1177" s="100">
        <v>12</v>
      </c>
      <c r="CK1177" s="31">
        <v>2.0905923344947737E-2</v>
      </c>
      <c r="CL1177" s="100">
        <v>0</v>
      </c>
      <c r="CM1177" s="31">
        <v>0</v>
      </c>
      <c r="CN1177" s="27">
        <v>25.684773519163773</v>
      </c>
      <c r="CO1177" s="27">
        <v>29.85</v>
      </c>
      <c r="CP1177" s="27">
        <v>32.237499999999997</v>
      </c>
      <c r="CQ1177" s="57"/>
    </row>
    <row r="1178" spans="1:95" x14ac:dyDescent="0.25">
      <c r="A1178" s="241">
        <v>4</v>
      </c>
      <c r="B1178" s="312">
        <v>0.79166700000000001</v>
      </c>
      <c r="C1178" s="97">
        <v>206</v>
      </c>
      <c r="D1178" s="264">
        <v>2</v>
      </c>
      <c r="E1178" s="122">
        <v>3</v>
      </c>
      <c r="F1178" s="122">
        <v>9</v>
      </c>
      <c r="G1178" s="122">
        <v>62</v>
      </c>
      <c r="H1178" s="122">
        <v>92</v>
      </c>
      <c r="I1178" s="122">
        <v>27</v>
      </c>
      <c r="J1178" s="122">
        <v>10</v>
      </c>
      <c r="K1178" s="122">
        <v>1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38</v>
      </c>
      <c r="Y1178" s="31">
        <v>0.18446601941747573</v>
      </c>
      <c r="Z1178" s="100">
        <v>11</v>
      </c>
      <c r="AA1178" s="31">
        <v>5.3398058252427182E-2</v>
      </c>
      <c r="AB1178" s="100">
        <v>0</v>
      </c>
      <c r="AC1178" s="31">
        <v>0</v>
      </c>
      <c r="AD1178" s="27">
        <v>26.316262135922337</v>
      </c>
      <c r="AE1178" s="27">
        <v>30.767499999999998</v>
      </c>
      <c r="AF1178" s="27">
        <v>35.397499999999994</v>
      </c>
      <c r="AG1178" s="57"/>
      <c r="AH1178" s="97">
        <v>198</v>
      </c>
      <c r="AI1178" s="264">
        <v>3</v>
      </c>
      <c r="AJ1178" s="122">
        <v>4</v>
      </c>
      <c r="AK1178" s="122">
        <v>16</v>
      </c>
      <c r="AL1178" s="122">
        <v>54</v>
      </c>
      <c r="AM1178" s="122">
        <v>87</v>
      </c>
      <c r="AN1178" s="122">
        <v>29</v>
      </c>
      <c r="AO1178" s="122">
        <v>5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34</v>
      </c>
      <c r="BD1178" s="31">
        <v>0.17171717171717171</v>
      </c>
      <c r="BE1178" s="100">
        <v>5</v>
      </c>
      <c r="BF1178" s="31">
        <v>2.5252525252525252E-2</v>
      </c>
      <c r="BG1178" s="100">
        <v>0</v>
      </c>
      <c r="BH1178" s="31">
        <v>0</v>
      </c>
      <c r="BI1178" s="27">
        <v>25.751363636363628</v>
      </c>
      <c r="BJ1178" s="27">
        <v>30.318000000000001</v>
      </c>
      <c r="BK1178" s="27">
        <v>33.659499999999994</v>
      </c>
      <c r="BL1178" s="57"/>
      <c r="BM1178" s="97">
        <v>404</v>
      </c>
      <c r="BN1178" s="253">
        <v>5</v>
      </c>
      <c r="BO1178" s="191">
        <v>7</v>
      </c>
      <c r="BP1178" s="191">
        <v>25</v>
      </c>
      <c r="BQ1178" s="191">
        <v>116</v>
      </c>
      <c r="BR1178" s="191">
        <v>179</v>
      </c>
      <c r="BS1178" s="191">
        <v>56</v>
      </c>
      <c r="BT1178" s="191">
        <v>15</v>
      </c>
      <c r="BU1178" s="191">
        <v>1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72</v>
      </c>
      <c r="CI1178" s="31">
        <v>0.17821782178217821</v>
      </c>
      <c r="CJ1178" s="100">
        <v>16</v>
      </c>
      <c r="CK1178" s="31">
        <v>3.9603960396039604E-2</v>
      </c>
      <c r="CL1178" s="100">
        <v>0</v>
      </c>
      <c r="CM1178" s="31">
        <v>0</v>
      </c>
      <c r="CN1178" s="27">
        <v>26.039405940594065</v>
      </c>
      <c r="CO1178" s="27">
        <v>30.564999999999998</v>
      </c>
      <c r="CP1178" s="27">
        <v>34.107500000000002</v>
      </c>
      <c r="CQ1178" s="57"/>
    </row>
    <row r="1179" spans="1:95" x14ac:dyDescent="0.25">
      <c r="A1179" s="241">
        <v>4</v>
      </c>
      <c r="B1179" s="312">
        <v>0.83333299999999999</v>
      </c>
      <c r="C1179" s="97">
        <v>139</v>
      </c>
      <c r="D1179" s="264">
        <v>1</v>
      </c>
      <c r="E1179" s="122">
        <v>2</v>
      </c>
      <c r="F1179" s="122">
        <v>3</v>
      </c>
      <c r="G1179" s="122">
        <v>40</v>
      </c>
      <c r="H1179" s="122">
        <v>58</v>
      </c>
      <c r="I1179" s="122">
        <v>26</v>
      </c>
      <c r="J1179" s="122">
        <v>6</v>
      </c>
      <c r="K1179" s="122">
        <v>3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35</v>
      </c>
      <c r="Y1179" s="31">
        <v>0.25179856115107913</v>
      </c>
      <c r="Z1179" s="100">
        <v>9</v>
      </c>
      <c r="AA1179" s="31">
        <v>6.4748201438848921E-2</v>
      </c>
      <c r="AB1179" s="100">
        <v>0</v>
      </c>
      <c r="AC1179" s="31">
        <v>0</v>
      </c>
      <c r="AD1179" s="27">
        <v>27.239352517985601</v>
      </c>
      <c r="AE1179" s="27">
        <v>32.69</v>
      </c>
      <c r="AF1179" s="27">
        <v>35.82</v>
      </c>
      <c r="AG1179" s="57"/>
      <c r="AH1179" s="97">
        <v>128</v>
      </c>
      <c r="AI1179" s="264">
        <v>0</v>
      </c>
      <c r="AJ1179" s="122">
        <v>0</v>
      </c>
      <c r="AK1179" s="122">
        <v>7</v>
      </c>
      <c r="AL1179" s="122">
        <v>31</v>
      </c>
      <c r="AM1179" s="122">
        <v>74</v>
      </c>
      <c r="AN1179" s="122">
        <v>14</v>
      </c>
      <c r="AO1179" s="122">
        <v>2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16</v>
      </c>
      <c r="BD1179" s="31">
        <v>0.125</v>
      </c>
      <c r="BE1179" s="100">
        <v>2</v>
      </c>
      <c r="BF1179" s="31">
        <v>1.5625E-2</v>
      </c>
      <c r="BG1179" s="100">
        <v>0</v>
      </c>
      <c r="BH1179" s="31">
        <v>0</v>
      </c>
      <c r="BI1179" s="27">
        <v>26.557343749999994</v>
      </c>
      <c r="BJ1179" s="27">
        <v>29.607499999999998</v>
      </c>
      <c r="BK1179" s="27">
        <v>33.186500000000002</v>
      </c>
      <c r="BL1179" s="57"/>
      <c r="BM1179" s="97">
        <v>267</v>
      </c>
      <c r="BN1179" s="253">
        <v>1</v>
      </c>
      <c r="BO1179" s="191">
        <v>2</v>
      </c>
      <c r="BP1179" s="191">
        <v>10</v>
      </c>
      <c r="BQ1179" s="191">
        <v>71</v>
      </c>
      <c r="BR1179" s="191">
        <v>132</v>
      </c>
      <c r="BS1179" s="191">
        <v>40</v>
      </c>
      <c r="BT1179" s="191">
        <v>8</v>
      </c>
      <c r="BU1179" s="191">
        <v>3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51</v>
      </c>
      <c r="CI1179" s="31">
        <v>0.19101123595505617</v>
      </c>
      <c r="CJ1179" s="100">
        <v>11</v>
      </c>
      <c r="CK1179" s="31">
        <v>4.1198501872659173E-2</v>
      </c>
      <c r="CL1179" s="100">
        <v>0</v>
      </c>
      <c r="CM1179" s="31">
        <v>0</v>
      </c>
      <c r="CN1179" s="27">
        <v>26.912397003745319</v>
      </c>
      <c r="CO1179" s="27">
        <v>30.758000000000003</v>
      </c>
      <c r="CP1179" s="27">
        <v>34.951999999999998</v>
      </c>
      <c r="CQ1179" s="57"/>
    </row>
    <row r="1180" spans="1:95" x14ac:dyDescent="0.25">
      <c r="A1180" s="241">
        <v>4</v>
      </c>
      <c r="B1180" s="312">
        <v>0.875</v>
      </c>
      <c r="C1180" s="97">
        <v>108</v>
      </c>
      <c r="D1180" s="264">
        <v>2</v>
      </c>
      <c r="E1180" s="122">
        <v>1</v>
      </c>
      <c r="F1180" s="122">
        <v>4</v>
      </c>
      <c r="G1180" s="122">
        <v>18</v>
      </c>
      <c r="H1180" s="122">
        <v>53</v>
      </c>
      <c r="I1180" s="122">
        <v>29</v>
      </c>
      <c r="J1180" s="122">
        <v>0</v>
      </c>
      <c r="K1180" s="122">
        <v>1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30</v>
      </c>
      <c r="Y1180" s="31">
        <v>0.27777777777777779</v>
      </c>
      <c r="Z1180" s="100">
        <v>1</v>
      </c>
      <c r="AA1180" s="31">
        <v>9.2592592592592587E-3</v>
      </c>
      <c r="AB1180" s="100">
        <v>0</v>
      </c>
      <c r="AC1180" s="31">
        <v>0</v>
      </c>
      <c r="AD1180" s="27">
        <v>27.329537037037039</v>
      </c>
      <c r="AE1180" s="27">
        <v>31.932499999999997</v>
      </c>
      <c r="AF1180" s="27">
        <v>34.3155</v>
      </c>
      <c r="AG1180" s="57"/>
      <c r="AH1180" s="97">
        <v>86</v>
      </c>
      <c r="AI1180" s="264">
        <v>0</v>
      </c>
      <c r="AJ1180" s="122">
        <v>0</v>
      </c>
      <c r="AK1180" s="122">
        <v>2</v>
      </c>
      <c r="AL1180" s="122">
        <v>27</v>
      </c>
      <c r="AM1180" s="122">
        <v>43</v>
      </c>
      <c r="AN1180" s="122">
        <v>12</v>
      </c>
      <c r="AO1180" s="122">
        <v>1</v>
      </c>
      <c r="AP1180" s="122">
        <v>1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14</v>
      </c>
      <c r="BD1180" s="31">
        <v>0.16279069767441862</v>
      </c>
      <c r="BE1180" s="100">
        <v>2</v>
      </c>
      <c r="BF1180" s="31">
        <v>2.3255813953488372E-2</v>
      </c>
      <c r="BG1180" s="100">
        <v>0</v>
      </c>
      <c r="BH1180" s="31">
        <v>0</v>
      </c>
      <c r="BI1180" s="27">
        <v>26.843837209302311</v>
      </c>
      <c r="BJ1180" s="27">
        <v>30.078999999999997</v>
      </c>
      <c r="BK1180" s="27">
        <v>34.642000000000003</v>
      </c>
      <c r="BL1180" s="57"/>
      <c r="BM1180" s="97">
        <v>194</v>
      </c>
      <c r="BN1180" s="253">
        <v>2</v>
      </c>
      <c r="BO1180" s="191">
        <v>1</v>
      </c>
      <c r="BP1180" s="191">
        <v>6</v>
      </c>
      <c r="BQ1180" s="191">
        <v>45</v>
      </c>
      <c r="BR1180" s="191">
        <v>96</v>
      </c>
      <c r="BS1180" s="191">
        <v>41</v>
      </c>
      <c r="BT1180" s="191">
        <v>1</v>
      </c>
      <c r="BU1180" s="191">
        <v>2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44</v>
      </c>
      <c r="CI1180" s="31">
        <v>0.22680412371134021</v>
      </c>
      <c r="CJ1180" s="100">
        <v>3</v>
      </c>
      <c r="CK1180" s="31">
        <v>1.5463917525773196E-2</v>
      </c>
      <c r="CL1180" s="100">
        <v>0</v>
      </c>
      <c r="CM1180" s="31">
        <v>0</v>
      </c>
      <c r="CN1180" s="27">
        <v>27.114226804123707</v>
      </c>
      <c r="CO1180" s="27">
        <v>31.557499999999997</v>
      </c>
      <c r="CP1180" s="27">
        <v>34.590000000000003</v>
      </c>
      <c r="CQ1180" s="57"/>
    </row>
    <row r="1181" spans="1:95" x14ac:dyDescent="0.25">
      <c r="A1181" s="241">
        <v>4</v>
      </c>
      <c r="B1181" s="312">
        <v>0.91666700000000001</v>
      </c>
      <c r="C1181" s="97">
        <v>74</v>
      </c>
      <c r="D1181" s="264">
        <v>0</v>
      </c>
      <c r="E1181" s="122">
        <v>1</v>
      </c>
      <c r="F1181" s="122">
        <v>6</v>
      </c>
      <c r="G1181" s="122">
        <v>15</v>
      </c>
      <c r="H1181" s="122">
        <v>33</v>
      </c>
      <c r="I1181" s="122">
        <v>16</v>
      </c>
      <c r="J1181" s="122">
        <v>3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19</v>
      </c>
      <c r="Y1181" s="31">
        <v>0.25675675675675674</v>
      </c>
      <c r="Z1181" s="100">
        <v>3</v>
      </c>
      <c r="AA1181" s="31">
        <v>4.0540540540540543E-2</v>
      </c>
      <c r="AB1181" s="100">
        <v>0</v>
      </c>
      <c r="AC1181" s="31">
        <v>0</v>
      </c>
      <c r="AD1181" s="27">
        <v>27.10445945945947</v>
      </c>
      <c r="AE1181" s="27">
        <v>31.41</v>
      </c>
      <c r="AF1181" s="27">
        <v>34.93</v>
      </c>
      <c r="AG1181" s="57"/>
      <c r="AH1181" s="97">
        <v>68</v>
      </c>
      <c r="AI1181" s="264">
        <v>0</v>
      </c>
      <c r="AJ1181" s="122">
        <v>0</v>
      </c>
      <c r="AK1181" s="122">
        <v>0</v>
      </c>
      <c r="AL1181" s="122">
        <v>22</v>
      </c>
      <c r="AM1181" s="122">
        <v>31</v>
      </c>
      <c r="AN1181" s="122">
        <v>15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15</v>
      </c>
      <c r="BD1181" s="31">
        <v>0.22058823529411764</v>
      </c>
      <c r="BE1181" s="100">
        <v>0</v>
      </c>
      <c r="BF1181" s="31">
        <v>0</v>
      </c>
      <c r="BG1181" s="100">
        <v>0</v>
      </c>
      <c r="BH1181" s="31">
        <v>0</v>
      </c>
      <c r="BI1181" s="27">
        <v>27.070588235294121</v>
      </c>
      <c r="BJ1181" s="27">
        <v>31.776</v>
      </c>
      <c r="BK1181" s="27">
        <v>33.919499999999999</v>
      </c>
      <c r="BL1181" s="57"/>
      <c r="BM1181" s="97">
        <v>142</v>
      </c>
      <c r="BN1181" s="253">
        <v>0</v>
      </c>
      <c r="BO1181" s="191">
        <v>1</v>
      </c>
      <c r="BP1181" s="191">
        <v>6</v>
      </c>
      <c r="BQ1181" s="191">
        <v>37</v>
      </c>
      <c r="BR1181" s="191">
        <v>64</v>
      </c>
      <c r="BS1181" s="191">
        <v>31</v>
      </c>
      <c r="BT1181" s="191">
        <v>3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34</v>
      </c>
      <c r="CI1181" s="31">
        <v>0.23943661971830985</v>
      </c>
      <c r="CJ1181" s="100">
        <v>3</v>
      </c>
      <c r="CK1181" s="31">
        <v>2.1126760563380281E-2</v>
      </c>
      <c r="CL1181" s="100">
        <v>0</v>
      </c>
      <c r="CM1181" s="31">
        <v>0</v>
      </c>
      <c r="CN1181" s="27">
        <v>27.088239436619709</v>
      </c>
      <c r="CO1181" s="27">
        <v>31.49</v>
      </c>
      <c r="CP1181" s="27">
        <v>34.006499999999996</v>
      </c>
      <c r="CQ1181" s="57"/>
    </row>
    <row r="1182" spans="1:95" x14ac:dyDescent="0.25">
      <c r="A1182" s="241">
        <v>4</v>
      </c>
      <c r="B1182" s="312">
        <v>0.95833299999999999</v>
      </c>
      <c r="C1182" s="98">
        <v>46</v>
      </c>
      <c r="D1182" s="324">
        <v>0</v>
      </c>
      <c r="E1182" s="325">
        <v>0</v>
      </c>
      <c r="F1182" s="325">
        <v>0</v>
      </c>
      <c r="G1182" s="325">
        <v>8</v>
      </c>
      <c r="H1182" s="325">
        <v>19</v>
      </c>
      <c r="I1182" s="325">
        <v>13</v>
      </c>
      <c r="J1182" s="325">
        <v>4</v>
      </c>
      <c r="K1182" s="325">
        <v>1</v>
      </c>
      <c r="L1182" s="325">
        <v>1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19</v>
      </c>
      <c r="Y1182" s="338">
        <v>0.41304347826086957</v>
      </c>
      <c r="Z1182" s="339">
        <v>6</v>
      </c>
      <c r="AA1182" s="338">
        <v>0.13043478260869565</v>
      </c>
      <c r="AB1182" s="339">
        <v>1</v>
      </c>
      <c r="AC1182" s="338">
        <v>2.1739130434782608E-2</v>
      </c>
      <c r="AD1182" s="124">
        <v>29.463913043478275</v>
      </c>
      <c r="AE1182" s="124">
        <v>33.572000000000003</v>
      </c>
      <c r="AF1182" s="124">
        <v>40.998999999999988</v>
      </c>
      <c r="AG1182" s="57"/>
      <c r="AH1182" s="98">
        <v>31</v>
      </c>
      <c r="AI1182" s="324">
        <v>0</v>
      </c>
      <c r="AJ1182" s="325">
        <v>0</v>
      </c>
      <c r="AK1182" s="325">
        <v>0</v>
      </c>
      <c r="AL1182" s="325">
        <v>10</v>
      </c>
      <c r="AM1182" s="325">
        <v>13</v>
      </c>
      <c r="AN1182" s="325">
        <v>8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8</v>
      </c>
      <c r="BD1182" s="338">
        <v>0.25806451612903225</v>
      </c>
      <c r="BE1182" s="339">
        <v>0</v>
      </c>
      <c r="BF1182" s="338">
        <v>0</v>
      </c>
      <c r="BG1182" s="339">
        <v>0</v>
      </c>
      <c r="BH1182" s="338">
        <v>0</v>
      </c>
      <c r="BI1182" s="124">
        <v>27.167741935483864</v>
      </c>
      <c r="BJ1182" s="124">
        <v>31.75</v>
      </c>
      <c r="BK1182" s="124">
        <v>34.053999999999995</v>
      </c>
      <c r="BL1182" s="57"/>
      <c r="BM1182" s="98">
        <v>77</v>
      </c>
      <c r="BN1182" s="337">
        <v>0</v>
      </c>
      <c r="BO1182" s="195">
        <v>0</v>
      </c>
      <c r="BP1182" s="195">
        <v>0</v>
      </c>
      <c r="BQ1182" s="195">
        <v>18</v>
      </c>
      <c r="BR1182" s="195">
        <v>32</v>
      </c>
      <c r="BS1182" s="195">
        <v>21</v>
      </c>
      <c r="BT1182" s="195">
        <v>4</v>
      </c>
      <c r="BU1182" s="195">
        <v>1</v>
      </c>
      <c r="BV1182" s="195">
        <v>1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27</v>
      </c>
      <c r="CI1182" s="338">
        <v>0.35064935064935066</v>
      </c>
      <c r="CJ1182" s="339">
        <v>6</v>
      </c>
      <c r="CK1182" s="338">
        <v>7.792207792207792E-2</v>
      </c>
      <c r="CL1182" s="339">
        <v>1</v>
      </c>
      <c r="CM1182" s="338">
        <v>1.2987012987012988E-2</v>
      </c>
      <c r="CN1182" s="124">
        <v>28.53948051948052</v>
      </c>
      <c r="CO1182" s="124">
        <v>33.005999999999993</v>
      </c>
      <c r="CP1182" s="124">
        <v>36.586999999999996</v>
      </c>
      <c r="CQ1182" s="57"/>
    </row>
    <row r="1183" spans="1:95" x14ac:dyDescent="0.25">
      <c r="A1183" s="241"/>
      <c r="B1183" s="422" t="s">
        <v>35</v>
      </c>
      <c r="C1183" s="423">
        <v>4627</v>
      </c>
      <c r="D1183" s="424">
        <v>61</v>
      </c>
      <c r="E1183" s="424">
        <v>175</v>
      </c>
      <c r="F1183" s="424">
        <v>289</v>
      </c>
      <c r="G1183" s="424">
        <v>1516</v>
      </c>
      <c r="H1183" s="424">
        <v>2073</v>
      </c>
      <c r="I1183" s="424">
        <v>456</v>
      </c>
      <c r="J1183" s="424">
        <v>54</v>
      </c>
      <c r="K1183" s="424">
        <v>3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513</v>
      </c>
      <c r="Y1183" s="442">
        <v>0.11087097471363734</v>
      </c>
      <c r="Z1183" s="426">
        <v>56</v>
      </c>
      <c r="AA1183" s="442">
        <v>1.2102874432677761E-2</v>
      </c>
      <c r="AB1183" s="426">
        <v>0</v>
      </c>
      <c r="AC1183" s="442">
        <v>0</v>
      </c>
      <c r="AD1183" s="443">
        <v>25.056542035876372</v>
      </c>
      <c r="AE1183" s="443">
        <v>29.24</v>
      </c>
      <c r="AF1183" s="443">
        <v>31.955999999999996</v>
      </c>
      <c r="AG1183" s="16"/>
      <c r="AH1183" s="426">
        <v>3075</v>
      </c>
      <c r="AI1183" s="424">
        <v>37</v>
      </c>
      <c r="AJ1183" s="424">
        <v>90</v>
      </c>
      <c r="AK1183" s="424">
        <v>339</v>
      </c>
      <c r="AL1183" s="424">
        <v>1136</v>
      </c>
      <c r="AM1183" s="424">
        <v>1207</v>
      </c>
      <c r="AN1183" s="424">
        <v>233</v>
      </c>
      <c r="AO1183" s="424">
        <v>29</v>
      </c>
      <c r="AP1183" s="424">
        <v>4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264</v>
      </c>
      <c r="BD1183" s="442">
        <v>8.5853658536585373E-2</v>
      </c>
      <c r="BE1183" s="426">
        <v>33</v>
      </c>
      <c r="BF1183" s="442">
        <v>1.0731707317073172E-2</v>
      </c>
      <c r="BG1183" s="426">
        <v>0</v>
      </c>
      <c r="BH1183" s="442">
        <v>0</v>
      </c>
      <c r="BI1183" s="443">
        <v>24.346182113821119</v>
      </c>
      <c r="BJ1183" s="443">
        <v>28.715999999999998</v>
      </c>
      <c r="BK1183" s="443">
        <v>31.35199999999999</v>
      </c>
      <c r="BL1183" s="16"/>
      <c r="BM1183" s="426">
        <v>7702</v>
      </c>
      <c r="BN1183" s="424">
        <v>98</v>
      </c>
      <c r="BO1183" s="424">
        <v>265</v>
      </c>
      <c r="BP1183" s="424">
        <v>628</v>
      </c>
      <c r="BQ1183" s="424">
        <v>2652</v>
      </c>
      <c r="BR1183" s="424">
        <v>3280</v>
      </c>
      <c r="BS1183" s="424">
        <v>689</v>
      </c>
      <c r="BT1183" s="424">
        <v>83</v>
      </c>
      <c r="BU1183" s="424">
        <v>7</v>
      </c>
      <c r="BV1183" s="424">
        <v>0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777</v>
      </c>
      <c r="CI1183" s="396">
        <v>0.1008828875616723</v>
      </c>
      <c r="CJ1183" s="370">
        <v>89</v>
      </c>
      <c r="CK1183" s="396">
        <v>1.1555440145416774E-2</v>
      </c>
      <c r="CL1183" s="370">
        <v>0</v>
      </c>
      <c r="CM1183" s="396">
        <v>0</v>
      </c>
      <c r="CN1183" s="397">
        <v>24.772933004414455</v>
      </c>
      <c r="CO1183" s="397">
        <v>29.0655</v>
      </c>
      <c r="CP1183" s="397">
        <v>31.76</v>
      </c>
      <c r="CQ1183" s="57"/>
    </row>
    <row r="1184" spans="1:95" x14ac:dyDescent="0.25">
      <c r="A1184" s="241"/>
      <c r="B1184" s="427" t="s">
        <v>36</v>
      </c>
      <c r="C1184" s="428">
        <v>5232</v>
      </c>
      <c r="D1184" s="429">
        <v>67</v>
      </c>
      <c r="E1184" s="429">
        <v>182</v>
      </c>
      <c r="F1184" s="429">
        <v>310</v>
      </c>
      <c r="G1184" s="429">
        <v>1687</v>
      </c>
      <c r="H1184" s="429">
        <v>2341</v>
      </c>
      <c r="I1184" s="429">
        <v>563</v>
      </c>
      <c r="J1184" s="429">
        <v>73</v>
      </c>
      <c r="K1184" s="429">
        <v>9</v>
      </c>
      <c r="L1184" s="429">
        <v>0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645</v>
      </c>
      <c r="Y1184" s="444">
        <v>0.12327981651376146</v>
      </c>
      <c r="Z1184" s="431">
        <v>81</v>
      </c>
      <c r="AA1184" s="444">
        <v>1.548165137614679E-2</v>
      </c>
      <c r="AB1184" s="431">
        <v>0</v>
      </c>
      <c r="AC1184" s="444">
        <v>0</v>
      </c>
      <c r="AD1184" s="445">
        <v>25.253562691131464</v>
      </c>
      <c r="AE1184" s="445">
        <v>29.5</v>
      </c>
      <c r="AF1184" s="445">
        <v>32.373499999999993</v>
      </c>
      <c r="AG1184" s="16"/>
      <c r="AH1184" s="431">
        <v>3625</v>
      </c>
      <c r="AI1184" s="429">
        <v>40</v>
      </c>
      <c r="AJ1184" s="429">
        <v>101</v>
      </c>
      <c r="AK1184" s="429">
        <v>365</v>
      </c>
      <c r="AL1184" s="429">
        <v>1288</v>
      </c>
      <c r="AM1184" s="429">
        <v>1483</v>
      </c>
      <c r="AN1184" s="429">
        <v>304</v>
      </c>
      <c r="AO1184" s="429">
        <v>39</v>
      </c>
      <c r="AP1184" s="429">
        <v>5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346</v>
      </c>
      <c r="BD1184" s="444">
        <v>9.5448275862068971E-2</v>
      </c>
      <c r="BE1184" s="431">
        <v>44</v>
      </c>
      <c r="BF1184" s="444">
        <v>1.2137931034482758E-2</v>
      </c>
      <c r="BG1184" s="431">
        <v>0</v>
      </c>
      <c r="BH1184" s="444">
        <v>0</v>
      </c>
      <c r="BI1184" s="445">
        <v>24.622863448275858</v>
      </c>
      <c r="BJ1184" s="445">
        <v>28.950999999999997</v>
      </c>
      <c r="BK1184" s="445">
        <v>31.68</v>
      </c>
      <c r="BL1184" s="16"/>
      <c r="BM1184" s="431">
        <v>8857</v>
      </c>
      <c r="BN1184" s="429">
        <v>107</v>
      </c>
      <c r="BO1184" s="429">
        <v>283</v>
      </c>
      <c r="BP1184" s="429">
        <v>675</v>
      </c>
      <c r="BQ1184" s="429">
        <v>2975</v>
      </c>
      <c r="BR1184" s="429">
        <v>3824</v>
      </c>
      <c r="BS1184" s="429">
        <v>867</v>
      </c>
      <c r="BT1184" s="429">
        <v>112</v>
      </c>
      <c r="BU1184" s="429">
        <v>14</v>
      </c>
      <c r="BV1184" s="429">
        <v>0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991</v>
      </c>
      <c r="CI1184" s="398">
        <v>0.1118889014338941</v>
      </c>
      <c r="CJ1184" s="377">
        <v>125</v>
      </c>
      <c r="CK1184" s="398">
        <v>1.4113130856949306E-2</v>
      </c>
      <c r="CL1184" s="377">
        <v>0</v>
      </c>
      <c r="CM1184" s="398">
        <v>0</v>
      </c>
      <c r="CN1184" s="399">
        <v>24.995429603703332</v>
      </c>
      <c r="CO1184" s="399">
        <v>29.25</v>
      </c>
      <c r="CP1184" s="399">
        <v>32.081000000000003</v>
      </c>
      <c r="CQ1184" s="57"/>
    </row>
    <row r="1185" spans="1:95" x14ac:dyDescent="0.25">
      <c r="A1185" s="241"/>
      <c r="B1185" s="432" t="s">
        <v>37</v>
      </c>
      <c r="C1185" s="433">
        <v>5352</v>
      </c>
      <c r="D1185" s="434">
        <v>67</v>
      </c>
      <c r="E1185" s="434">
        <v>183</v>
      </c>
      <c r="F1185" s="434">
        <v>316</v>
      </c>
      <c r="G1185" s="434">
        <v>1710</v>
      </c>
      <c r="H1185" s="434">
        <v>2393</v>
      </c>
      <c r="I1185" s="434">
        <v>592</v>
      </c>
      <c r="J1185" s="434">
        <v>80</v>
      </c>
      <c r="K1185" s="434">
        <v>10</v>
      </c>
      <c r="L1185" s="434">
        <v>1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683</v>
      </c>
      <c r="Y1185" s="446">
        <v>0.12761584454409566</v>
      </c>
      <c r="Z1185" s="436">
        <v>90</v>
      </c>
      <c r="AA1185" s="446">
        <v>1.6816143497757848E-2</v>
      </c>
      <c r="AB1185" s="436">
        <v>1</v>
      </c>
      <c r="AC1185" s="446">
        <v>1.8684603886397609E-4</v>
      </c>
      <c r="AD1185" s="447">
        <v>25.279376177911782</v>
      </c>
      <c r="AE1185" s="447">
        <v>29.539499999999997</v>
      </c>
      <c r="AF1185" s="447">
        <v>32.392999999999994</v>
      </c>
      <c r="AG1185" s="16"/>
      <c r="AH1185" s="436">
        <v>3724</v>
      </c>
      <c r="AI1185" s="434">
        <v>40</v>
      </c>
      <c r="AJ1185" s="434">
        <v>101</v>
      </c>
      <c r="AK1185" s="434">
        <v>365</v>
      </c>
      <c r="AL1185" s="434">
        <v>1320</v>
      </c>
      <c r="AM1185" s="434">
        <v>1527</v>
      </c>
      <c r="AN1185" s="434">
        <v>327</v>
      </c>
      <c r="AO1185" s="434">
        <v>39</v>
      </c>
      <c r="AP1185" s="434">
        <v>5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369</v>
      </c>
      <c r="BD1185" s="446">
        <v>9.9087003222341569E-2</v>
      </c>
      <c r="BE1185" s="436">
        <v>44</v>
      </c>
      <c r="BF1185" s="446">
        <v>1.1815252416756176E-2</v>
      </c>
      <c r="BG1185" s="436">
        <v>0</v>
      </c>
      <c r="BH1185" s="446">
        <v>0</v>
      </c>
      <c r="BI1185" s="447">
        <v>24.667933929054975</v>
      </c>
      <c r="BJ1185" s="447">
        <v>28.979000000000003</v>
      </c>
      <c r="BK1185" s="447">
        <v>31.76</v>
      </c>
      <c r="BL1185" s="16"/>
      <c r="BM1185" s="436">
        <v>9076</v>
      </c>
      <c r="BN1185" s="434">
        <v>107</v>
      </c>
      <c r="BO1185" s="434">
        <v>284</v>
      </c>
      <c r="BP1185" s="434">
        <v>681</v>
      </c>
      <c r="BQ1185" s="434">
        <v>3030</v>
      </c>
      <c r="BR1185" s="434">
        <v>3920</v>
      </c>
      <c r="BS1185" s="434">
        <v>919</v>
      </c>
      <c r="BT1185" s="434">
        <v>119</v>
      </c>
      <c r="BU1185" s="434">
        <v>15</v>
      </c>
      <c r="BV1185" s="434">
        <v>1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1052</v>
      </c>
      <c r="CI1185" s="400">
        <v>0.11591009255178493</v>
      </c>
      <c r="CJ1185" s="382">
        <v>134</v>
      </c>
      <c r="CK1185" s="400">
        <v>1.4764213309828118E-2</v>
      </c>
      <c r="CL1185" s="382">
        <v>1</v>
      </c>
      <c r="CM1185" s="400">
        <v>1.1018069634200089E-4</v>
      </c>
      <c r="CN1185" s="401">
        <v>25.028453161462433</v>
      </c>
      <c r="CO1185" s="401">
        <v>29.32</v>
      </c>
      <c r="CP1185" s="401">
        <v>32.130000000000003</v>
      </c>
      <c r="CQ1185" s="57"/>
    </row>
    <row r="1186" spans="1:95" x14ac:dyDescent="0.25">
      <c r="A1186" s="241"/>
      <c r="B1186" s="437" t="s">
        <v>38</v>
      </c>
      <c r="C1186" s="438">
        <v>5552</v>
      </c>
      <c r="D1186" s="439">
        <v>68</v>
      </c>
      <c r="E1186" s="439">
        <v>183</v>
      </c>
      <c r="F1186" s="439">
        <v>318</v>
      </c>
      <c r="G1186" s="439">
        <v>1748</v>
      </c>
      <c r="H1186" s="439">
        <v>2499</v>
      </c>
      <c r="I1186" s="439">
        <v>640</v>
      </c>
      <c r="J1186" s="439">
        <v>85</v>
      </c>
      <c r="K1186" s="439">
        <v>10</v>
      </c>
      <c r="L1186" s="439">
        <v>1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736</v>
      </c>
      <c r="Y1186" s="448">
        <v>0.13256484149855907</v>
      </c>
      <c r="Z1186" s="441">
        <v>95</v>
      </c>
      <c r="AA1186" s="448">
        <v>1.7110951008645531E-2</v>
      </c>
      <c r="AB1186" s="441">
        <v>1</v>
      </c>
      <c r="AC1186" s="448">
        <v>1.8011527377521613E-4</v>
      </c>
      <c r="AD1186" s="449">
        <v>25.405509726224807</v>
      </c>
      <c r="AE1186" s="449">
        <v>29.67</v>
      </c>
      <c r="AF1186" s="449">
        <v>32.583499999999994</v>
      </c>
      <c r="AG1186" s="16"/>
      <c r="AH1186" s="441">
        <v>3895</v>
      </c>
      <c r="AI1186" s="439">
        <v>41</v>
      </c>
      <c r="AJ1186" s="439">
        <v>101</v>
      </c>
      <c r="AK1186" s="439">
        <v>370</v>
      </c>
      <c r="AL1186" s="439">
        <v>1350</v>
      </c>
      <c r="AM1186" s="439">
        <v>1620</v>
      </c>
      <c r="AN1186" s="439">
        <v>358</v>
      </c>
      <c r="AO1186" s="439">
        <v>48</v>
      </c>
      <c r="AP1186" s="439">
        <v>7</v>
      </c>
      <c r="AQ1186" s="439">
        <v>0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411</v>
      </c>
      <c r="BD1186" s="448">
        <v>0.10551989730423621</v>
      </c>
      <c r="BE1186" s="441">
        <v>55</v>
      </c>
      <c r="BF1186" s="448">
        <v>1.4120667522464698E-2</v>
      </c>
      <c r="BG1186" s="441">
        <v>0</v>
      </c>
      <c r="BH1186" s="448">
        <v>0</v>
      </c>
      <c r="BI1186" s="449">
        <v>24.832279845956364</v>
      </c>
      <c r="BJ1186" s="449">
        <v>29.15</v>
      </c>
      <c r="BK1186" s="449">
        <v>31.971999999999998</v>
      </c>
      <c r="BL1186" s="16"/>
      <c r="BM1186" s="441">
        <v>9447</v>
      </c>
      <c r="BN1186" s="439">
        <v>109</v>
      </c>
      <c r="BO1186" s="439">
        <v>284</v>
      </c>
      <c r="BP1186" s="439">
        <v>688</v>
      </c>
      <c r="BQ1186" s="439">
        <v>3098</v>
      </c>
      <c r="BR1186" s="439">
        <v>4119</v>
      </c>
      <c r="BS1186" s="439">
        <v>998</v>
      </c>
      <c r="BT1186" s="439">
        <v>133</v>
      </c>
      <c r="BU1186" s="439">
        <v>17</v>
      </c>
      <c r="BV1186" s="439">
        <v>1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1147</v>
      </c>
      <c r="CI1186" s="402">
        <v>0.12141420556790515</v>
      </c>
      <c r="CJ1186" s="387">
        <v>150</v>
      </c>
      <c r="CK1186" s="402">
        <v>1.5878056525881232E-2</v>
      </c>
      <c r="CL1186" s="387">
        <v>1</v>
      </c>
      <c r="CM1186" s="402">
        <v>1.0585371017254155E-4</v>
      </c>
      <c r="CN1186" s="403">
        <v>25.169166931301007</v>
      </c>
      <c r="CO1186" s="403">
        <v>29.45</v>
      </c>
      <c r="CP1186" s="403">
        <v>32.356000000000002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39</v>
      </c>
      <c r="D1189" s="321">
        <v>0</v>
      </c>
      <c r="E1189" s="89">
        <v>0</v>
      </c>
      <c r="F1189" s="89">
        <v>2</v>
      </c>
      <c r="G1189" s="89">
        <v>7</v>
      </c>
      <c r="H1189" s="89">
        <v>23</v>
      </c>
      <c r="I1189" s="89">
        <v>5</v>
      </c>
      <c r="J1189" s="89">
        <v>2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7</v>
      </c>
      <c r="Y1189" s="30">
        <v>0.17948717948717949</v>
      </c>
      <c r="Z1189" s="99">
        <v>2</v>
      </c>
      <c r="AA1189" s="30">
        <v>5.128205128205128E-2</v>
      </c>
      <c r="AB1189" s="99">
        <v>0</v>
      </c>
      <c r="AC1189" s="30">
        <v>0</v>
      </c>
      <c r="AD1189" s="25">
        <v>27.419999999999998</v>
      </c>
      <c r="AE1189" s="25">
        <v>30.85</v>
      </c>
      <c r="AF1189" s="25">
        <v>35.909999999999997</v>
      </c>
      <c r="AG1189" s="57"/>
      <c r="AH1189" s="96">
        <v>26</v>
      </c>
      <c r="AI1189" s="321">
        <v>0</v>
      </c>
      <c r="AJ1189" s="89">
        <v>0</v>
      </c>
      <c r="AK1189" s="89">
        <v>0</v>
      </c>
      <c r="AL1189" s="89">
        <v>2</v>
      </c>
      <c r="AM1189" s="89">
        <v>16</v>
      </c>
      <c r="AN1189" s="89">
        <v>7</v>
      </c>
      <c r="AO1189" s="89">
        <v>1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8</v>
      </c>
      <c r="BD1189" s="30">
        <v>0.30769230769230771</v>
      </c>
      <c r="BE1189" s="99">
        <v>1</v>
      </c>
      <c r="BF1189" s="30">
        <v>3.8461538461538464E-2</v>
      </c>
      <c r="BG1189" s="99">
        <v>0</v>
      </c>
      <c r="BH1189" s="30">
        <v>0</v>
      </c>
      <c r="BI1189" s="25">
        <v>28.803461538461537</v>
      </c>
      <c r="BJ1189" s="25">
        <v>32.282499999999999</v>
      </c>
      <c r="BK1189" s="25">
        <v>35.374499999999998</v>
      </c>
      <c r="BL1189" s="57"/>
      <c r="BM1189" s="96">
        <v>65</v>
      </c>
      <c r="BN1189" s="336">
        <v>0</v>
      </c>
      <c r="BO1189" s="188">
        <v>0</v>
      </c>
      <c r="BP1189" s="188">
        <v>2</v>
      </c>
      <c r="BQ1189" s="188">
        <v>9</v>
      </c>
      <c r="BR1189" s="188">
        <v>39</v>
      </c>
      <c r="BS1189" s="188">
        <v>12</v>
      </c>
      <c r="BT1189" s="188">
        <v>3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15</v>
      </c>
      <c r="CI1189" s="30">
        <v>0.23076923076923078</v>
      </c>
      <c r="CJ1189" s="99">
        <v>3</v>
      </c>
      <c r="CK1189" s="30">
        <v>4.6153846153846156E-2</v>
      </c>
      <c r="CL1189" s="99">
        <v>0</v>
      </c>
      <c r="CM1189" s="30">
        <v>0</v>
      </c>
      <c r="CN1189" s="25">
        <v>27.973384615384621</v>
      </c>
      <c r="CO1189" s="25">
        <v>31.815000000000001</v>
      </c>
      <c r="CP1189" s="25">
        <v>35.627999999999993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28</v>
      </c>
      <c r="D1190" s="264">
        <v>0</v>
      </c>
      <c r="E1190" s="122">
        <v>0</v>
      </c>
      <c r="F1190" s="122">
        <v>1</v>
      </c>
      <c r="G1190" s="122">
        <v>5</v>
      </c>
      <c r="H1190" s="122">
        <v>11</v>
      </c>
      <c r="I1190" s="122">
        <v>8</v>
      </c>
      <c r="J1190" s="122">
        <v>3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11</v>
      </c>
      <c r="Y1190" s="31">
        <v>0.39285714285714285</v>
      </c>
      <c r="Z1190" s="100">
        <v>3</v>
      </c>
      <c r="AA1190" s="31">
        <v>0.10714285714285714</v>
      </c>
      <c r="AB1190" s="100">
        <v>0</v>
      </c>
      <c r="AC1190" s="31">
        <v>0</v>
      </c>
      <c r="AD1190" s="27">
        <v>28.37678571428571</v>
      </c>
      <c r="AE1190" s="27">
        <v>31.953999999999997</v>
      </c>
      <c r="AF1190" s="27">
        <v>39.087999999999994</v>
      </c>
      <c r="AG1190" s="57"/>
      <c r="AH1190" s="97">
        <v>13</v>
      </c>
      <c r="AI1190" s="264">
        <v>0</v>
      </c>
      <c r="AJ1190" s="122">
        <v>0</v>
      </c>
      <c r="AK1190" s="122">
        <v>0</v>
      </c>
      <c r="AL1190" s="122">
        <v>3</v>
      </c>
      <c r="AM1190" s="122">
        <v>5</v>
      </c>
      <c r="AN1190" s="122">
        <v>4</v>
      </c>
      <c r="AO1190" s="122">
        <v>1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5</v>
      </c>
      <c r="BD1190" s="31">
        <v>0.38461538461538464</v>
      </c>
      <c r="BE1190" s="100">
        <v>1</v>
      </c>
      <c r="BF1190" s="31">
        <v>7.6923076923076927E-2</v>
      </c>
      <c r="BG1190" s="100">
        <v>0</v>
      </c>
      <c r="BH1190" s="31">
        <v>0</v>
      </c>
      <c r="BI1190" s="27">
        <v>28.650000000000002</v>
      </c>
      <c r="BJ1190" s="27">
        <v>32.381999999999998</v>
      </c>
      <c r="BK1190" s="27" t="s">
        <v>102</v>
      </c>
      <c r="BL1190" s="57"/>
      <c r="BM1190" s="97">
        <v>41</v>
      </c>
      <c r="BN1190" s="253">
        <v>0</v>
      </c>
      <c r="BO1190" s="191">
        <v>0</v>
      </c>
      <c r="BP1190" s="191">
        <v>1</v>
      </c>
      <c r="BQ1190" s="191">
        <v>8</v>
      </c>
      <c r="BR1190" s="191">
        <v>16</v>
      </c>
      <c r="BS1190" s="191">
        <v>12</v>
      </c>
      <c r="BT1190" s="191">
        <v>4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16</v>
      </c>
      <c r="CI1190" s="31">
        <v>0.3902439024390244</v>
      </c>
      <c r="CJ1190" s="100">
        <v>4</v>
      </c>
      <c r="CK1190" s="31">
        <v>9.7560975609756101E-2</v>
      </c>
      <c r="CL1190" s="100">
        <v>0</v>
      </c>
      <c r="CM1190" s="31">
        <v>0</v>
      </c>
      <c r="CN1190" s="27">
        <v>28.463414634146336</v>
      </c>
      <c r="CO1190" s="27">
        <v>31.981999999999996</v>
      </c>
      <c r="CP1190" s="27">
        <v>37.955999999999996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21</v>
      </c>
      <c r="D1191" s="264">
        <v>1</v>
      </c>
      <c r="E1191" s="122">
        <v>0</v>
      </c>
      <c r="F1191" s="122">
        <v>2</v>
      </c>
      <c r="G1191" s="122">
        <v>1</v>
      </c>
      <c r="H1191" s="122">
        <v>6</v>
      </c>
      <c r="I1191" s="122">
        <v>10</v>
      </c>
      <c r="J1191" s="122">
        <v>1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11</v>
      </c>
      <c r="Y1191" s="31">
        <v>0.52380952380952384</v>
      </c>
      <c r="Z1191" s="100">
        <v>1</v>
      </c>
      <c r="AA1191" s="31">
        <v>4.7619047619047616E-2</v>
      </c>
      <c r="AB1191" s="100">
        <v>0</v>
      </c>
      <c r="AC1191" s="31">
        <v>0</v>
      </c>
      <c r="AD1191" s="27">
        <v>27.715238095238096</v>
      </c>
      <c r="AE1191" s="27">
        <v>32.981999999999999</v>
      </c>
      <c r="AF1191" s="27">
        <v>37.24199999999999</v>
      </c>
      <c r="AG1191" s="57"/>
      <c r="AH1191" s="97">
        <v>20</v>
      </c>
      <c r="AI1191" s="264">
        <v>0</v>
      </c>
      <c r="AJ1191" s="122">
        <v>0</v>
      </c>
      <c r="AK1191" s="122">
        <v>0</v>
      </c>
      <c r="AL1191" s="122">
        <v>3</v>
      </c>
      <c r="AM1191" s="122">
        <v>13</v>
      </c>
      <c r="AN1191" s="122">
        <v>2</v>
      </c>
      <c r="AO1191" s="122">
        <v>2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4</v>
      </c>
      <c r="BD1191" s="31">
        <v>0.2</v>
      </c>
      <c r="BE1191" s="100">
        <v>2</v>
      </c>
      <c r="BF1191" s="31">
        <v>0.1</v>
      </c>
      <c r="BG1191" s="100">
        <v>0</v>
      </c>
      <c r="BH1191" s="31">
        <v>0</v>
      </c>
      <c r="BI1191" s="27">
        <v>27.449499999999993</v>
      </c>
      <c r="BJ1191" s="27">
        <v>31.790499999999994</v>
      </c>
      <c r="BK1191" s="27">
        <v>38.734999999999999</v>
      </c>
      <c r="BL1191" s="57"/>
      <c r="BM1191" s="97">
        <v>41</v>
      </c>
      <c r="BN1191" s="253">
        <v>1</v>
      </c>
      <c r="BO1191" s="191">
        <v>0</v>
      </c>
      <c r="BP1191" s="191">
        <v>2</v>
      </c>
      <c r="BQ1191" s="191">
        <v>4</v>
      </c>
      <c r="BR1191" s="191">
        <v>19</v>
      </c>
      <c r="BS1191" s="191">
        <v>12</v>
      </c>
      <c r="BT1191" s="191">
        <v>3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15</v>
      </c>
      <c r="CI1191" s="31">
        <v>0.36585365853658536</v>
      </c>
      <c r="CJ1191" s="100">
        <v>3</v>
      </c>
      <c r="CK1191" s="31">
        <v>7.3170731707317069E-2</v>
      </c>
      <c r="CL1191" s="100">
        <v>0</v>
      </c>
      <c r="CM1191" s="31">
        <v>0</v>
      </c>
      <c r="CN1191" s="27">
        <v>27.585609756097554</v>
      </c>
      <c r="CO1191" s="27">
        <v>32.718999999999994</v>
      </c>
      <c r="CP1191" s="27">
        <v>37.528999999999996</v>
      </c>
      <c r="CQ1191" s="57"/>
    </row>
    <row r="1192" spans="1:95" x14ac:dyDescent="0.25">
      <c r="A1192" s="241">
        <v>5</v>
      </c>
      <c r="B1192" s="312">
        <v>0.125</v>
      </c>
      <c r="C1192" s="97">
        <v>16</v>
      </c>
      <c r="D1192" s="264">
        <v>0</v>
      </c>
      <c r="E1192" s="122">
        <v>0</v>
      </c>
      <c r="F1192" s="122">
        <v>1</v>
      </c>
      <c r="G1192" s="122">
        <v>5</v>
      </c>
      <c r="H1192" s="122">
        <v>7</v>
      </c>
      <c r="I1192" s="122">
        <v>1</v>
      </c>
      <c r="J1192" s="122">
        <v>2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3</v>
      </c>
      <c r="Y1192" s="31">
        <v>0.1875</v>
      </c>
      <c r="Z1192" s="100">
        <v>2</v>
      </c>
      <c r="AA1192" s="31">
        <v>0.125</v>
      </c>
      <c r="AB1192" s="100">
        <v>0</v>
      </c>
      <c r="AC1192" s="31">
        <v>0</v>
      </c>
      <c r="AD1192" s="27">
        <v>27.020625000000006</v>
      </c>
      <c r="AE1192" s="27">
        <v>33.089499999999994</v>
      </c>
      <c r="AF1192" s="27" t="s">
        <v>102</v>
      </c>
      <c r="AG1192" s="57"/>
      <c r="AH1192" s="97">
        <v>10</v>
      </c>
      <c r="AI1192" s="264">
        <v>0</v>
      </c>
      <c r="AJ1192" s="122">
        <v>0</v>
      </c>
      <c r="AK1192" s="122">
        <v>0</v>
      </c>
      <c r="AL1192" s="122">
        <v>5</v>
      </c>
      <c r="AM1192" s="122">
        <v>3</v>
      </c>
      <c r="AN1192" s="122">
        <v>1</v>
      </c>
      <c r="AO1192" s="122">
        <v>0</v>
      </c>
      <c r="AP1192" s="122">
        <v>1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2</v>
      </c>
      <c r="BD1192" s="31">
        <v>0.2</v>
      </c>
      <c r="BE1192" s="100">
        <v>1</v>
      </c>
      <c r="BF1192" s="31">
        <v>0.1</v>
      </c>
      <c r="BG1192" s="100">
        <v>0</v>
      </c>
      <c r="BH1192" s="31">
        <v>0</v>
      </c>
      <c r="BI1192" s="27">
        <v>27.086999999999996</v>
      </c>
      <c r="BJ1192" s="27">
        <v>34.181499999999993</v>
      </c>
      <c r="BK1192" s="27" t="s">
        <v>102</v>
      </c>
      <c r="BL1192" s="57"/>
      <c r="BM1192" s="97">
        <v>26</v>
      </c>
      <c r="BN1192" s="253">
        <v>0</v>
      </c>
      <c r="BO1192" s="191">
        <v>0</v>
      </c>
      <c r="BP1192" s="191">
        <v>1</v>
      </c>
      <c r="BQ1192" s="191">
        <v>10</v>
      </c>
      <c r="BR1192" s="191">
        <v>10</v>
      </c>
      <c r="BS1192" s="191">
        <v>2</v>
      </c>
      <c r="BT1192" s="191">
        <v>2</v>
      </c>
      <c r="BU1192" s="191">
        <v>1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5</v>
      </c>
      <c r="CI1192" s="31">
        <v>0.19230769230769232</v>
      </c>
      <c r="CJ1192" s="100">
        <v>3</v>
      </c>
      <c r="CK1192" s="31">
        <v>0.11538461538461539</v>
      </c>
      <c r="CL1192" s="100">
        <v>0</v>
      </c>
      <c r="CM1192" s="31">
        <v>0</v>
      </c>
      <c r="CN1192" s="27">
        <v>27.04615384615385</v>
      </c>
      <c r="CO1192" s="27">
        <v>30.693999999999999</v>
      </c>
      <c r="CP1192" s="27">
        <v>39.991499999999995</v>
      </c>
      <c r="CQ1192" s="57"/>
    </row>
    <row r="1193" spans="1:95" x14ac:dyDescent="0.25">
      <c r="A1193" s="241">
        <v>5</v>
      </c>
      <c r="B1193" s="312">
        <v>0.16666700000000001</v>
      </c>
      <c r="C1193" s="97">
        <v>34</v>
      </c>
      <c r="D1193" s="264">
        <v>0</v>
      </c>
      <c r="E1193" s="122">
        <v>2</v>
      </c>
      <c r="F1193" s="122">
        <v>3</v>
      </c>
      <c r="G1193" s="122">
        <v>7</v>
      </c>
      <c r="H1193" s="122">
        <v>16</v>
      </c>
      <c r="I1193" s="122">
        <v>3</v>
      </c>
      <c r="J1193" s="122">
        <v>2</v>
      </c>
      <c r="K1193" s="122">
        <v>1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6</v>
      </c>
      <c r="Y1193" s="31">
        <v>0.17647058823529413</v>
      </c>
      <c r="Z1193" s="100">
        <v>3</v>
      </c>
      <c r="AA1193" s="31">
        <v>8.8235294117647065E-2</v>
      </c>
      <c r="AB1193" s="100">
        <v>0</v>
      </c>
      <c r="AC1193" s="31">
        <v>0</v>
      </c>
      <c r="AD1193" s="27">
        <v>26.409411764705883</v>
      </c>
      <c r="AE1193" s="27">
        <v>32.247500000000002</v>
      </c>
      <c r="AF1193" s="27">
        <v>39.534999999999997</v>
      </c>
      <c r="AG1193" s="57"/>
      <c r="AH1193" s="97">
        <v>22</v>
      </c>
      <c r="AI1193" s="264">
        <v>0</v>
      </c>
      <c r="AJ1193" s="122">
        <v>0</v>
      </c>
      <c r="AK1193" s="122">
        <v>1</v>
      </c>
      <c r="AL1193" s="122">
        <v>6</v>
      </c>
      <c r="AM1193" s="122">
        <v>10</v>
      </c>
      <c r="AN1193" s="122">
        <v>4</v>
      </c>
      <c r="AO1193" s="122">
        <v>1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5</v>
      </c>
      <c r="BD1193" s="31">
        <v>0.22727272727272727</v>
      </c>
      <c r="BE1193" s="100">
        <v>1</v>
      </c>
      <c r="BF1193" s="31">
        <v>4.5454545454545456E-2</v>
      </c>
      <c r="BG1193" s="100">
        <v>0</v>
      </c>
      <c r="BH1193" s="31">
        <v>0</v>
      </c>
      <c r="BI1193" s="27">
        <v>27.586363636363636</v>
      </c>
      <c r="BJ1193" s="27">
        <v>32.825000000000003</v>
      </c>
      <c r="BK1193" s="27">
        <v>38.497499999999988</v>
      </c>
      <c r="BL1193" s="57"/>
      <c r="BM1193" s="97">
        <v>56</v>
      </c>
      <c r="BN1193" s="253">
        <v>0</v>
      </c>
      <c r="BO1193" s="191">
        <v>2</v>
      </c>
      <c r="BP1193" s="191">
        <v>4</v>
      </c>
      <c r="BQ1193" s="191">
        <v>13</v>
      </c>
      <c r="BR1193" s="191">
        <v>26</v>
      </c>
      <c r="BS1193" s="191">
        <v>7</v>
      </c>
      <c r="BT1193" s="191">
        <v>3</v>
      </c>
      <c r="BU1193" s="191">
        <v>1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11</v>
      </c>
      <c r="CI1193" s="31">
        <v>0.19642857142857142</v>
      </c>
      <c r="CJ1193" s="100">
        <v>4</v>
      </c>
      <c r="CK1193" s="31">
        <v>7.1428571428571425E-2</v>
      </c>
      <c r="CL1193" s="100">
        <v>0</v>
      </c>
      <c r="CM1193" s="31">
        <v>0</v>
      </c>
      <c r="CN1193" s="27">
        <v>26.871785714285714</v>
      </c>
      <c r="CO1193" s="27">
        <v>32.229499999999994</v>
      </c>
      <c r="CP1193" s="27">
        <v>38.475499999999997</v>
      </c>
      <c r="CQ1193" s="57"/>
    </row>
    <row r="1194" spans="1:95" x14ac:dyDescent="0.25">
      <c r="A1194" s="241">
        <v>5</v>
      </c>
      <c r="B1194" s="312">
        <v>0.20833299999999999</v>
      </c>
      <c r="C1194" s="97">
        <v>52</v>
      </c>
      <c r="D1194" s="264">
        <v>0</v>
      </c>
      <c r="E1194" s="122">
        <v>0</v>
      </c>
      <c r="F1194" s="122">
        <v>0</v>
      </c>
      <c r="G1194" s="122">
        <v>7</v>
      </c>
      <c r="H1194" s="122">
        <v>34</v>
      </c>
      <c r="I1194" s="122">
        <v>9</v>
      </c>
      <c r="J1194" s="122">
        <v>2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11</v>
      </c>
      <c r="Y1194" s="31">
        <v>0.21153846153846154</v>
      </c>
      <c r="Z1194" s="100">
        <v>2</v>
      </c>
      <c r="AA1194" s="31">
        <v>3.8461538461538464E-2</v>
      </c>
      <c r="AB1194" s="100">
        <v>0</v>
      </c>
      <c r="AC1194" s="31">
        <v>0</v>
      </c>
      <c r="AD1194" s="27">
        <v>27.862500000000004</v>
      </c>
      <c r="AE1194" s="27">
        <v>30.658999999999999</v>
      </c>
      <c r="AF1194" s="27">
        <v>35.079999999999977</v>
      </c>
      <c r="AG1194" s="57"/>
      <c r="AH1194" s="97">
        <v>45</v>
      </c>
      <c r="AI1194" s="264">
        <v>0</v>
      </c>
      <c r="AJ1194" s="122">
        <v>0</v>
      </c>
      <c r="AK1194" s="122">
        <v>5</v>
      </c>
      <c r="AL1194" s="122">
        <v>12</v>
      </c>
      <c r="AM1194" s="122">
        <v>20</v>
      </c>
      <c r="AN1194" s="122">
        <v>7</v>
      </c>
      <c r="AO1194" s="122">
        <v>1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8</v>
      </c>
      <c r="BD1194" s="31">
        <v>0.17777777777777778</v>
      </c>
      <c r="BE1194" s="100">
        <v>1</v>
      </c>
      <c r="BF1194" s="31">
        <v>2.2222222222222223E-2</v>
      </c>
      <c r="BG1194" s="100">
        <v>0</v>
      </c>
      <c r="BH1194" s="31">
        <v>0</v>
      </c>
      <c r="BI1194" s="27">
        <v>26.073999999999998</v>
      </c>
      <c r="BJ1194" s="27">
        <v>30.406000000000002</v>
      </c>
      <c r="BK1194" s="27">
        <v>33.910999999999987</v>
      </c>
      <c r="BL1194" s="57"/>
      <c r="BM1194" s="97">
        <v>97</v>
      </c>
      <c r="BN1194" s="253">
        <v>0</v>
      </c>
      <c r="BO1194" s="191">
        <v>0</v>
      </c>
      <c r="BP1194" s="191">
        <v>5</v>
      </c>
      <c r="BQ1194" s="191">
        <v>19</v>
      </c>
      <c r="BR1194" s="191">
        <v>54</v>
      </c>
      <c r="BS1194" s="191">
        <v>16</v>
      </c>
      <c r="BT1194" s="191">
        <v>3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19</v>
      </c>
      <c r="CI1194" s="31">
        <v>0.19587628865979381</v>
      </c>
      <c r="CJ1194" s="100">
        <v>3</v>
      </c>
      <c r="CK1194" s="31">
        <v>3.0927835051546393E-2</v>
      </c>
      <c r="CL1194" s="100">
        <v>0</v>
      </c>
      <c r="CM1194" s="31">
        <v>0</v>
      </c>
      <c r="CN1194" s="27">
        <v>27.032783505154637</v>
      </c>
      <c r="CO1194" s="27">
        <v>30.608000000000001</v>
      </c>
      <c r="CP1194" s="27">
        <v>33.679999999999993</v>
      </c>
      <c r="CQ1194" s="57"/>
    </row>
    <row r="1195" spans="1:95" x14ac:dyDescent="0.25">
      <c r="A1195" s="241">
        <v>5</v>
      </c>
      <c r="B1195" s="312">
        <v>0.25</v>
      </c>
      <c r="C1195" s="97">
        <v>135</v>
      </c>
      <c r="D1195" s="264">
        <v>1</v>
      </c>
      <c r="E1195" s="122">
        <v>2</v>
      </c>
      <c r="F1195" s="122">
        <v>6</v>
      </c>
      <c r="G1195" s="122">
        <v>35</v>
      </c>
      <c r="H1195" s="122">
        <v>51</v>
      </c>
      <c r="I1195" s="122">
        <v>33</v>
      </c>
      <c r="J1195" s="122">
        <v>7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40</v>
      </c>
      <c r="Y1195" s="31">
        <v>0.29629629629629628</v>
      </c>
      <c r="Z1195" s="100">
        <v>7</v>
      </c>
      <c r="AA1195" s="31">
        <v>5.185185185185185E-2</v>
      </c>
      <c r="AB1195" s="100">
        <v>0</v>
      </c>
      <c r="AC1195" s="31">
        <v>0</v>
      </c>
      <c r="AD1195" s="27">
        <v>26.918814814814809</v>
      </c>
      <c r="AE1195" s="27">
        <v>31.957999999999998</v>
      </c>
      <c r="AF1195" s="27">
        <v>35.129999999999995</v>
      </c>
      <c r="AG1195" s="57"/>
      <c r="AH1195" s="97">
        <v>107</v>
      </c>
      <c r="AI1195" s="264">
        <v>0</v>
      </c>
      <c r="AJ1195" s="122">
        <v>0</v>
      </c>
      <c r="AK1195" s="122">
        <v>7</v>
      </c>
      <c r="AL1195" s="122">
        <v>44</v>
      </c>
      <c r="AM1195" s="122">
        <v>40</v>
      </c>
      <c r="AN1195" s="122">
        <v>11</v>
      </c>
      <c r="AO1195" s="122">
        <v>3</v>
      </c>
      <c r="AP1195" s="122">
        <v>2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16</v>
      </c>
      <c r="BD1195" s="31">
        <v>0.14953271028037382</v>
      </c>
      <c r="BE1195" s="100">
        <v>5</v>
      </c>
      <c r="BF1195" s="31">
        <v>4.6728971962616821E-2</v>
      </c>
      <c r="BG1195" s="100">
        <v>0</v>
      </c>
      <c r="BH1195" s="31">
        <v>0</v>
      </c>
      <c r="BI1195" s="27">
        <v>26.043084112149547</v>
      </c>
      <c r="BJ1195" s="27">
        <v>30.052</v>
      </c>
      <c r="BK1195" s="27">
        <v>34.893999999999991</v>
      </c>
      <c r="BL1195" s="57"/>
      <c r="BM1195" s="97">
        <v>242</v>
      </c>
      <c r="BN1195" s="253">
        <v>1</v>
      </c>
      <c r="BO1195" s="191">
        <v>2</v>
      </c>
      <c r="BP1195" s="191">
        <v>13</v>
      </c>
      <c r="BQ1195" s="191">
        <v>79</v>
      </c>
      <c r="BR1195" s="191">
        <v>91</v>
      </c>
      <c r="BS1195" s="191">
        <v>44</v>
      </c>
      <c r="BT1195" s="191">
        <v>10</v>
      </c>
      <c r="BU1195" s="191">
        <v>2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56</v>
      </c>
      <c r="CI1195" s="31">
        <v>0.23140495867768596</v>
      </c>
      <c r="CJ1195" s="100">
        <v>12</v>
      </c>
      <c r="CK1195" s="31">
        <v>4.9586776859504134E-2</v>
      </c>
      <c r="CL1195" s="100">
        <v>0</v>
      </c>
      <c r="CM1195" s="31">
        <v>0</v>
      </c>
      <c r="CN1195" s="27">
        <v>26.531611570247946</v>
      </c>
      <c r="CO1195" s="27">
        <v>31.260999999999999</v>
      </c>
      <c r="CP1195" s="27">
        <v>34.991499999999995</v>
      </c>
      <c r="CQ1195" s="57"/>
    </row>
    <row r="1196" spans="1:95" x14ac:dyDescent="0.25">
      <c r="A1196" s="241">
        <v>5</v>
      </c>
      <c r="B1196" s="312">
        <v>0.29166700000000001</v>
      </c>
      <c r="C1196" s="97">
        <v>347</v>
      </c>
      <c r="D1196" s="264">
        <v>2</v>
      </c>
      <c r="E1196" s="122">
        <v>0</v>
      </c>
      <c r="F1196" s="122">
        <v>11</v>
      </c>
      <c r="G1196" s="122">
        <v>119</v>
      </c>
      <c r="H1196" s="122">
        <v>159</v>
      </c>
      <c r="I1196" s="122">
        <v>52</v>
      </c>
      <c r="J1196" s="122">
        <v>3</v>
      </c>
      <c r="K1196" s="122">
        <v>1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56</v>
      </c>
      <c r="Y1196" s="31">
        <v>0.16138328530259366</v>
      </c>
      <c r="Z1196" s="100">
        <v>4</v>
      </c>
      <c r="AA1196" s="31">
        <v>1.1527377521613832E-2</v>
      </c>
      <c r="AB1196" s="100">
        <v>0</v>
      </c>
      <c r="AC1196" s="31">
        <v>0</v>
      </c>
      <c r="AD1196" s="27">
        <v>26.322449567723353</v>
      </c>
      <c r="AE1196" s="27">
        <v>30.038</v>
      </c>
      <c r="AF1196" s="27">
        <v>32.06</v>
      </c>
      <c r="AG1196" s="57"/>
      <c r="AH1196" s="97">
        <v>206</v>
      </c>
      <c r="AI1196" s="264">
        <v>0</v>
      </c>
      <c r="AJ1196" s="122">
        <v>1</v>
      </c>
      <c r="AK1196" s="122">
        <v>10</v>
      </c>
      <c r="AL1196" s="122">
        <v>64</v>
      </c>
      <c r="AM1196" s="122">
        <v>111</v>
      </c>
      <c r="AN1196" s="122">
        <v>17</v>
      </c>
      <c r="AO1196" s="122">
        <v>3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20</v>
      </c>
      <c r="BD1196" s="31">
        <v>9.7087378640776698E-2</v>
      </c>
      <c r="BE1196" s="100">
        <v>2</v>
      </c>
      <c r="BF1196" s="31">
        <v>9.7087378640776691E-3</v>
      </c>
      <c r="BG1196" s="100">
        <v>0</v>
      </c>
      <c r="BH1196" s="31">
        <v>0</v>
      </c>
      <c r="BI1196" s="27">
        <v>25.997766990291272</v>
      </c>
      <c r="BJ1196" s="27">
        <v>28.987499999999997</v>
      </c>
      <c r="BK1196" s="27">
        <v>32.531499999999994</v>
      </c>
      <c r="BL1196" s="57"/>
      <c r="BM1196" s="97">
        <v>553</v>
      </c>
      <c r="BN1196" s="253">
        <v>2</v>
      </c>
      <c r="BO1196" s="191">
        <v>1</v>
      </c>
      <c r="BP1196" s="191">
        <v>21</v>
      </c>
      <c r="BQ1196" s="191">
        <v>183</v>
      </c>
      <c r="BR1196" s="191">
        <v>270</v>
      </c>
      <c r="BS1196" s="191">
        <v>69</v>
      </c>
      <c r="BT1196" s="191">
        <v>6</v>
      </c>
      <c r="BU1196" s="191">
        <v>1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76</v>
      </c>
      <c r="CI1196" s="31">
        <v>0.13743218806509946</v>
      </c>
      <c r="CJ1196" s="100">
        <v>6</v>
      </c>
      <c r="CK1196" s="31">
        <v>1.0849909584086799E-2</v>
      </c>
      <c r="CL1196" s="100">
        <v>0</v>
      </c>
      <c r="CM1196" s="31">
        <v>0</v>
      </c>
      <c r="CN1196" s="27">
        <v>26.201500904159133</v>
      </c>
      <c r="CO1196" s="27">
        <v>29.76</v>
      </c>
      <c r="CP1196" s="27">
        <v>32.086999999999996</v>
      </c>
      <c r="CQ1196" s="57"/>
    </row>
    <row r="1197" spans="1:95" x14ac:dyDescent="0.25">
      <c r="A1197" s="241">
        <v>5</v>
      </c>
      <c r="B1197" s="312">
        <v>0.33333299999999999</v>
      </c>
      <c r="C1197" s="97">
        <v>509</v>
      </c>
      <c r="D1197" s="264">
        <v>65</v>
      </c>
      <c r="E1197" s="122">
        <v>54</v>
      </c>
      <c r="F1197" s="122">
        <v>53</v>
      </c>
      <c r="G1197" s="122">
        <v>186</v>
      </c>
      <c r="H1197" s="122">
        <v>124</v>
      </c>
      <c r="I1197" s="122">
        <v>24</v>
      </c>
      <c r="J1197" s="122">
        <v>3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27</v>
      </c>
      <c r="Y1197" s="31">
        <v>5.304518664047151E-2</v>
      </c>
      <c r="Z1197" s="100">
        <v>3</v>
      </c>
      <c r="AA1197" s="31">
        <v>5.893909626719057E-3</v>
      </c>
      <c r="AB1197" s="100">
        <v>0</v>
      </c>
      <c r="AC1197" s="31">
        <v>0</v>
      </c>
      <c r="AD1197" s="27">
        <v>20.670962671905702</v>
      </c>
      <c r="AE1197" s="27">
        <v>27.07</v>
      </c>
      <c r="AF1197" s="27">
        <v>30.185000000000002</v>
      </c>
      <c r="AG1197" s="57"/>
      <c r="AH1197" s="97">
        <v>270</v>
      </c>
      <c r="AI1197" s="264">
        <v>1</v>
      </c>
      <c r="AJ1197" s="122">
        <v>4</v>
      </c>
      <c r="AK1197" s="122">
        <v>32</v>
      </c>
      <c r="AL1197" s="122">
        <v>99</v>
      </c>
      <c r="AM1197" s="122">
        <v>108</v>
      </c>
      <c r="AN1197" s="122">
        <v>23</v>
      </c>
      <c r="AO1197" s="122">
        <v>3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26</v>
      </c>
      <c r="BD1197" s="31">
        <v>9.6296296296296297E-2</v>
      </c>
      <c r="BE1197" s="100">
        <v>3</v>
      </c>
      <c r="BF1197" s="31">
        <v>1.1111111111111112E-2</v>
      </c>
      <c r="BG1197" s="100">
        <v>0</v>
      </c>
      <c r="BH1197" s="31">
        <v>0</v>
      </c>
      <c r="BI1197" s="27">
        <v>24.750185185185185</v>
      </c>
      <c r="BJ1197" s="27">
        <v>28.62</v>
      </c>
      <c r="BK1197" s="27">
        <v>32.135999999999996</v>
      </c>
      <c r="BL1197" s="57"/>
      <c r="BM1197" s="97">
        <v>779</v>
      </c>
      <c r="BN1197" s="253">
        <v>66</v>
      </c>
      <c r="BO1197" s="191">
        <v>58</v>
      </c>
      <c r="BP1197" s="191">
        <v>85</v>
      </c>
      <c r="BQ1197" s="191">
        <v>285</v>
      </c>
      <c r="BR1197" s="191">
        <v>232</v>
      </c>
      <c r="BS1197" s="191">
        <v>47</v>
      </c>
      <c r="BT1197" s="191">
        <v>6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53</v>
      </c>
      <c r="CI1197" s="31">
        <v>6.8035943517329917E-2</v>
      </c>
      <c r="CJ1197" s="100">
        <v>6</v>
      </c>
      <c r="CK1197" s="31">
        <v>7.7021822849807449E-3</v>
      </c>
      <c r="CL1197" s="100">
        <v>0</v>
      </c>
      <c r="CM1197" s="31">
        <v>0</v>
      </c>
      <c r="CN1197" s="27">
        <v>22.084813863928083</v>
      </c>
      <c r="CO1197" s="27">
        <v>27.77</v>
      </c>
      <c r="CP1197" s="27">
        <v>30.65</v>
      </c>
      <c r="CQ1197" s="57"/>
    </row>
    <row r="1198" spans="1:95" x14ac:dyDescent="0.25">
      <c r="A1198" s="241">
        <v>5</v>
      </c>
      <c r="B1198" s="312">
        <v>0.375</v>
      </c>
      <c r="C1198" s="97">
        <v>388</v>
      </c>
      <c r="D1198" s="264">
        <v>3</v>
      </c>
      <c r="E1198" s="122">
        <v>3</v>
      </c>
      <c r="F1198" s="122">
        <v>32</v>
      </c>
      <c r="G1198" s="122">
        <v>159</v>
      </c>
      <c r="H1198" s="122">
        <v>155</v>
      </c>
      <c r="I1198" s="122">
        <v>31</v>
      </c>
      <c r="J1198" s="122">
        <v>4</v>
      </c>
      <c r="K1198" s="122">
        <v>1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36</v>
      </c>
      <c r="Y1198" s="31">
        <v>9.2783505154639179E-2</v>
      </c>
      <c r="Z1198" s="100">
        <v>5</v>
      </c>
      <c r="AA1198" s="31">
        <v>1.2886597938144329E-2</v>
      </c>
      <c r="AB1198" s="100">
        <v>0</v>
      </c>
      <c r="AC1198" s="31">
        <v>0</v>
      </c>
      <c r="AD1198" s="27">
        <v>24.870953608247444</v>
      </c>
      <c r="AE1198" s="27">
        <v>28.762499999999999</v>
      </c>
      <c r="AF1198" s="27">
        <v>32.281999999999996</v>
      </c>
      <c r="AG1198" s="57"/>
      <c r="AH1198" s="97">
        <v>270</v>
      </c>
      <c r="AI1198" s="264">
        <v>2</v>
      </c>
      <c r="AJ1198" s="122">
        <v>6</v>
      </c>
      <c r="AK1198" s="122">
        <v>40</v>
      </c>
      <c r="AL1198" s="122">
        <v>121</v>
      </c>
      <c r="AM1198" s="122">
        <v>84</v>
      </c>
      <c r="AN1198" s="122">
        <v>16</v>
      </c>
      <c r="AO1198" s="122">
        <v>1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17</v>
      </c>
      <c r="BD1198" s="31">
        <v>6.2962962962962957E-2</v>
      </c>
      <c r="BE1198" s="100">
        <v>1</v>
      </c>
      <c r="BF1198" s="31">
        <v>3.7037037037037038E-3</v>
      </c>
      <c r="BG1198" s="100">
        <v>0</v>
      </c>
      <c r="BH1198" s="31">
        <v>0</v>
      </c>
      <c r="BI1198" s="27">
        <v>23.713925925925924</v>
      </c>
      <c r="BJ1198" s="27">
        <v>28.040500000000002</v>
      </c>
      <c r="BK1198" s="27">
        <v>30.4635</v>
      </c>
      <c r="BL1198" s="57"/>
      <c r="BM1198" s="97">
        <v>658</v>
      </c>
      <c r="BN1198" s="253">
        <v>5</v>
      </c>
      <c r="BO1198" s="191">
        <v>9</v>
      </c>
      <c r="BP1198" s="191">
        <v>72</v>
      </c>
      <c r="BQ1198" s="191">
        <v>280</v>
      </c>
      <c r="BR1198" s="191">
        <v>239</v>
      </c>
      <c r="BS1198" s="191">
        <v>47</v>
      </c>
      <c r="BT1198" s="191">
        <v>5</v>
      </c>
      <c r="BU1198" s="191">
        <v>1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53</v>
      </c>
      <c r="CI1198" s="31">
        <v>8.0547112462006076E-2</v>
      </c>
      <c r="CJ1198" s="100">
        <v>6</v>
      </c>
      <c r="CK1198" s="31">
        <v>9.11854103343465E-3</v>
      </c>
      <c r="CL1198" s="100">
        <v>0</v>
      </c>
      <c r="CM1198" s="31">
        <v>0</v>
      </c>
      <c r="CN1198" s="27">
        <v>24.396185410334347</v>
      </c>
      <c r="CO1198" s="27">
        <v>28.263000000000002</v>
      </c>
      <c r="CP1198" s="27">
        <v>31.452999999999996</v>
      </c>
      <c r="CQ1198" s="57"/>
    </row>
    <row r="1199" spans="1:95" x14ac:dyDescent="0.25">
      <c r="A1199" s="241">
        <v>5</v>
      </c>
      <c r="B1199" s="312">
        <v>0.41666700000000001</v>
      </c>
      <c r="C1199" s="97">
        <v>370</v>
      </c>
      <c r="D1199" s="264">
        <v>6</v>
      </c>
      <c r="E1199" s="122">
        <v>24</v>
      </c>
      <c r="F1199" s="122">
        <v>44</v>
      </c>
      <c r="G1199" s="122">
        <v>132</v>
      </c>
      <c r="H1199" s="122">
        <v>124</v>
      </c>
      <c r="I1199" s="122">
        <v>39</v>
      </c>
      <c r="J1199" s="122">
        <v>1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39</v>
      </c>
      <c r="Y1199" s="31">
        <v>0.10540540540540541</v>
      </c>
      <c r="Z1199" s="100">
        <v>1</v>
      </c>
      <c r="AA1199" s="31">
        <v>2.7027027027027029E-3</v>
      </c>
      <c r="AB1199" s="100">
        <v>0</v>
      </c>
      <c r="AC1199" s="31">
        <v>0</v>
      </c>
      <c r="AD1199" s="27">
        <v>23.710243243243227</v>
      </c>
      <c r="AE1199" s="27">
        <v>28.934000000000001</v>
      </c>
      <c r="AF1199" s="27">
        <v>31.1645</v>
      </c>
      <c r="AG1199" s="57"/>
      <c r="AH1199" s="97">
        <v>294</v>
      </c>
      <c r="AI1199" s="264">
        <v>34</v>
      </c>
      <c r="AJ1199" s="122">
        <v>36</v>
      </c>
      <c r="AK1199" s="122">
        <v>52</v>
      </c>
      <c r="AL1199" s="122">
        <v>96</v>
      </c>
      <c r="AM1199" s="122">
        <v>60</v>
      </c>
      <c r="AN1199" s="122">
        <v>16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16</v>
      </c>
      <c r="BD1199" s="31">
        <v>5.4421768707482991E-2</v>
      </c>
      <c r="BE1199" s="100">
        <v>0</v>
      </c>
      <c r="BF1199" s="31">
        <v>0</v>
      </c>
      <c r="BG1199" s="100">
        <v>0</v>
      </c>
      <c r="BH1199" s="31">
        <v>0</v>
      </c>
      <c r="BI1199" s="27">
        <v>20.225000000000001</v>
      </c>
      <c r="BJ1199" s="27">
        <v>26.625</v>
      </c>
      <c r="BK1199" s="27">
        <v>30.27</v>
      </c>
      <c r="BL1199" s="57"/>
      <c r="BM1199" s="97">
        <v>664</v>
      </c>
      <c r="BN1199" s="253">
        <v>40</v>
      </c>
      <c r="BO1199" s="191">
        <v>60</v>
      </c>
      <c r="BP1199" s="191">
        <v>96</v>
      </c>
      <c r="BQ1199" s="191">
        <v>228</v>
      </c>
      <c r="BR1199" s="191">
        <v>184</v>
      </c>
      <c r="BS1199" s="191">
        <v>55</v>
      </c>
      <c r="BT1199" s="191">
        <v>1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55</v>
      </c>
      <c r="CI1199" s="31">
        <v>8.2831325301204822E-2</v>
      </c>
      <c r="CJ1199" s="100">
        <v>1</v>
      </c>
      <c r="CK1199" s="31">
        <v>1.5060240963855422E-3</v>
      </c>
      <c r="CL1199" s="100">
        <v>0</v>
      </c>
      <c r="CM1199" s="31">
        <v>0</v>
      </c>
      <c r="CN1199" s="27">
        <v>22.167078313253011</v>
      </c>
      <c r="CO1199" s="27">
        <v>27.9925</v>
      </c>
      <c r="CP1199" s="27">
        <v>30.99</v>
      </c>
      <c r="CQ1199" s="57"/>
    </row>
    <row r="1200" spans="1:95" x14ac:dyDescent="0.25">
      <c r="A1200" s="241">
        <v>5</v>
      </c>
      <c r="B1200" s="312">
        <v>0.45833299999999999</v>
      </c>
      <c r="C1200" s="97">
        <v>316</v>
      </c>
      <c r="D1200" s="264">
        <v>5</v>
      </c>
      <c r="E1200" s="122">
        <v>10</v>
      </c>
      <c r="F1200" s="122">
        <v>33</v>
      </c>
      <c r="G1200" s="122">
        <v>124</v>
      </c>
      <c r="H1200" s="122">
        <v>126</v>
      </c>
      <c r="I1200" s="122">
        <v>18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18</v>
      </c>
      <c r="Y1200" s="31">
        <v>5.6962025316455694E-2</v>
      </c>
      <c r="Z1200" s="100">
        <v>0</v>
      </c>
      <c r="AA1200" s="31">
        <v>0</v>
      </c>
      <c r="AB1200" s="100">
        <v>0</v>
      </c>
      <c r="AC1200" s="31">
        <v>0</v>
      </c>
      <c r="AD1200" s="27">
        <v>24.120917721518985</v>
      </c>
      <c r="AE1200" s="27">
        <v>28.529</v>
      </c>
      <c r="AF1200" s="27">
        <v>30.091999999999995</v>
      </c>
      <c r="AG1200" s="57"/>
      <c r="AH1200" s="97">
        <v>274</v>
      </c>
      <c r="AI1200" s="264">
        <v>36</v>
      </c>
      <c r="AJ1200" s="122">
        <v>48</v>
      </c>
      <c r="AK1200" s="122">
        <v>55</v>
      </c>
      <c r="AL1200" s="122">
        <v>74</v>
      </c>
      <c r="AM1200" s="122">
        <v>52</v>
      </c>
      <c r="AN1200" s="122">
        <v>9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9</v>
      </c>
      <c r="BD1200" s="31">
        <v>3.2846715328467155E-2</v>
      </c>
      <c r="BE1200" s="100">
        <v>0</v>
      </c>
      <c r="BF1200" s="31">
        <v>0</v>
      </c>
      <c r="BG1200" s="100">
        <v>0</v>
      </c>
      <c r="BH1200" s="31">
        <v>0</v>
      </c>
      <c r="BI1200" s="27">
        <v>19.011788321167881</v>
      </c>
      <c r="BJ1200" s="27">
        <v>26.074999999999999</v>
      </c>
      <c r="BK1200" s="27">
        <v>28.885000000000002</v>
      </c>
      <c r="BL1200" s="57"/>
      <c r="BM1200" s="97">
        <v>590</v>
      </c>
      <c r="BN1200" s="253">
        <v>41</v>
      </c>
      <c r="BO1200" s="191">
        <v>58</v>
      </c>
      <c r="BP1200" s="191">
        <v>88</v>
      </c>
      <c r="BQ1200" s="191">
        <v>198</v>
      </c>
      <c r="BR1200" s="191">
        <v>178</v>
      </c>
      <c r="BS1200" s="191">
        <v>27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27</v>
      </c>
      <c r="CI1200" s="31">
        <v>4.576271186440678E-2</v>
      </c>
      <c r="CJ1200" s="100">
        <v>0</v>
      </c>
      <c r="CK1200" s="31">
        <v>0</v>
      </c>
      <c r="CL1200" s="100">
        <v>0</v>
      </c>
      <c r="CM1200" s="31">
        <v>0</v>
      </c>
      <c r="CN1200" s="27">
        <v>21.748203389830515</v>
      </c>
      <c r="CO1200" s="27">
        <v>27.86</v>
      </c>
      <c r="CP1200" s="27">
        <v>29.889499999999991</v>
      </c>
      <c r="CQ1200" s="57"/>
    </row>
    <row r="1201" spans="1:95" x14ac:dyDescent="0.25">
      <c r="A1201" s="241">
        <v>5</v>
      </c>
      <c r="B1201" s="312">
        <v>0.5</v>
      </c>
      <c r="C1201" s="97">
        <v>362</v>
      </c>
      <c r="D1201" s="264">
        <v>5</v>
      </c>
      <c r="E1201" s="122">
        <v>7</v>
      </c>
      <c r="F1201" s="122">
        <v>40</v>
      </c>
      <c r="G1201" s="122">
        <v>120</v>
      </c>
      <c r="H1201" s="122">
        <v>149</v>
      </c>
      <c r="I1201" s="122">
        <v>34</v>
      </c>
      <c r="J1201" s="122">
        <v>7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38</v>
      </c>
      <c r="Y1201" s="31">
        <v>0.10497237569060773</v>
      </c>
      <c r="Z1201" s="100">
        <v>7</v>
      </c>
      <c r="AA1201" s="31">
        <v>1.9337016574585635E-2</v>
      </c>
      <c r="AB1201" s="100">
        <v>0</v>
      </c>
      <c r="AC1201" s="31">
        <v>0</v>
      </c>
      <c r="AD1201" s="27">
        <v>24.717872928176806</v>
      </c>
      <c r="AE1201" s="27">
        <v>29.03</v>
      </c>
      <c r="AF1201" s="27">
        <v>32.29699999999999</v>
      </c>
      <c r="AG1201" s="57"/>
      <c r="AH1201" s="97">
        <v>226</v>
      </c>
      <c r="AI1201" s="264">
        <v>6</v>
      </c>
      <c r="AJ1201" s="122">
        <v>19</v>
      </c>
      <c r="AK1201" s="122">
        <v>44</v>
      </c>
      <c r="AL1201" s="122">
        <v>81</v>
      </c>
      <c r="AM1201" s="122">
        <v>61</v>
      </c>
      <c r="AN1201" s="122">
        <v>14</v>
      </c>
      <c r="AO1201" s="122">
        <v>1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15</v>
      </c>
      <c r="BD1201" s="31">
        <v>6.637168141592921E-2</v>
      </c>
      <c r="BE1201" s="100">
        <v>1</v>
      </c>
      <c r="BF1201" s="31">
        <v>4.4247787610619468E-3</v>
      </c>
      <c r="BG1201" s="100">
        <v>0</v>
      </c>
      <c r="BH1201" s="31">
        <v>0</v>
      </c>
      <c r="BI1201" s="27">
        <v>22.467300884955772</v>
      </c>
      <c r="BJ1201" s="27">
        <v>28.274999999999995</v>
      </c>
      <c r="BK1201" s="27">
        <v>30.406499999999998</v>
      </c>
      <c r="BL1201" s="57"/>
      <c r="BM1201" s="97">
        <v>588</v>
      </c>
      <c r="BN1201" s="253">
        <v>11</v>
      </c>
      <c r="BO1201" s="191">
        <v>26</v>
      </c>
      <c r="BP1201" s="191">
        <v>84</v>
      </c>
      <c r="BQ1201" s="191">
        <v>201</v>
      </c>
      <c r="BR1201" s="191">
        <v>210</v>
      </c>
      <c r="BS1201" s="191">
        <v>48</v>
      </c>
      <c r="BT1201" s="191">
        <v>8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53</v>
      </c>
      <c r="CI1201" s="31">
        <v>9.013605442176871E-2</v>
      </c>
      <c r="CJ1201" s="100">
        <v>8</v>
      </c>
      <c r="CK1201" s="31">
        <v>1.3605442176870748E-2</v>
      </c>
      <c r="CL1201" s="100">
        <v>0</v>
      </c>
      <c r="CM1201" s="31">
        <v>0</v>
      </c>
      <c r="CN1201" s="27">
        <v>23.852857142857168</v>
      </c>
      <c r="CO1201" s="27">
        <v>28.936499999999999</v>
      </c>
      <c r="CP1201" s="27">
        <v>31.4</v>
      </c>
      <c r="CQ1201" s="57"/>
    </row>
    <row r="1202" spans="1:95" x14ac:dyDescent="0.25">
      <c r="A1202" s="241">
        <v>5</v>
      </c>
      <c r="B1202" s="312">
        <v>0.54166700000000001</v>
      </c>
      <c r="C1202" s="97">
        <v>347</v>
      </c>
      <c r="D1202" s="264">
        <v>1</v>
      </c>
      <c r="E1202" s="122">
        <v>4</v>
      </c>
      <c r="F1202" s="122">
        <v>30</v>
      </c>
      <c r="G1202" s="122">
        <v>110</v>
      </c>
      <c r="H1202" s="122">
        <v>167</v>
      </c>
      <c r="I1202" s="122">
        <v>34</v>
      </c>
      <c r="J1202" s="122">
        <v>1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35</v>
      </c>
      <c r="Y1202" s="31">
        <v>0.10086455331412104</v>
      </c>
      <c r="Z1202" s="100">
        <v>1</v>
      </c>
      <c r="AA1202" s="31">
        <v>2.881844380403458E-3</v>
      </c>
      <c r="AB1202" s="100">
        <v>0</v>
      </c>
      <c r="AC1202" s="31">
        <v>0</v>
      </c>
      <c r="AD1202" s="27">
        <v>25.278299711815567</v>
      </c>
      <c r="AE1202" s="27">
        <v>28.860000000000003</v>
      </c>
      <c r="AF1202" s="27">
        <v>31.735999999999997</v>
      </c>
      <c r="AG1202" s="57"/>
      <c r="AH1202" s="97">
        <v>233</v>
      </c>
      <c r="AI1202" s="264">
        <v>9</v>
      </c>
      <c r="AJ1202" s="122">
        <v>12</v>
      </c>
      <c r="AK1202" s="122">
        <v>34</v>
      </c>
      <c r="AL1202" s="122">
        <v>70</v>
      </c>
      <c r="AM1202" s="122">
        <v>90</v>
      </c>
      <c r="AN1202" s="122">
        <v>15</v>
      </c>
      <c r="AO1202" s="122">
        <v>3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18</v>
      </c>
      <c r="BD1202" s="31">
        <v>7.7253218884120178E-2</v>
      </c>
      <c r="BE1202" s="100">
        <v>3</v>
      </c>
      <c r="BF1202" s="31">
        <v>1.2875536480686695E-2</v>
      </c>
      <c r="BG1202" s="100">
        <v>0</v>
      </c>
      <c r="BH1202" s="31">
        <v>0</v>
      </c>
      <c r="BI1202" s="27">
        <v>23.333648068669525</v>
      </c>
      <c r="BJ1202" s="27">
        <v>28.333000000000002</v>
      </c>
      <c r="BK1202" s="27">
        <v>31.359999999999996</v>
      </c>
      <c r="BL1202" s="57"/>
      <c r="BM1202" s="97">
        <v>580</v>
      </c>
      <c r="BN1202" s="253">
        <v>10</v>
      </c>
      <c r="BO1202" s="191">
        <v>16</v>
      </c>
      <c r="BP1202" s="191">
        <v>64</v>
      </c>
      <c r="BQ1202" s="191">
        <v>180</v>
      </c>
      <c r="BR1202" s="191">
        <v>257</v>
      </c>
      <c r="BS1202" s="191">
        <v>49</v>
      </c>
      <c r="BT1202" s="191">
        <v>4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53</v>
      </c>
      <c r="CI1202" s="31">
        <v>9.1379310344827588E-2</v>
      </c>
      <c r="CJ1202" s="100">
        <v>4</v>
      </c>
      <c r="CK1202" s="31">
        <v>6.8965517241379309E-3</v>
      </c>
      <c r="CL1202" s="100">
        <v>0</v>
      </c>
      <c r="CM1202" s="31">
        <v>0</v>
      </c>
      <c r="CN1202" s="27">
        <v>24.497086206896537</v>
      </c>
      <c r="CO1202" s="27">
        <v>28.750999999999998</v>
      </c>
      <c r="CP1202" s="27">
        <v>31.6495</v>
      </c>
      <c r="CQ1202" s="57"/>
    </row>
    <row r="1203" spans="1:95" x14ac:dyDescent="0.25">
      <c r="A1203" s="241">
        <v>5</v>
      </c>
      <c r="B1203" s="312">
        <v>0.58333299999999999</v>
      </c>
      <c r="C1203" s="97">
        <v>343</v>
      </c>
      <c r="D1203" s="264">
        <v>0</v>
      </c>
      <c r="E1203" s="122">
        <v>7</v>
      </c>
      <c r="F1203" s="122">
        <v>16</v>
      </c>
      <c r="G1203" s="122">
        <v>111</v>
      </c>
      <c r="H1203" s="122">
        <v>156</v>
      </c>
      <c r="I1203" s="122">
        <v>47</v>
      </c>
      <c r="J1203" s="122">
        <v>6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53</v>
      </c>
      <c r="Y1203" s="31">
        <v>0.15451895043731778</v>
      </c>
      <c r="Z1203" s="100">
        <v>6</v>
      </c>
      <c r="AA1203" s="31">
        <v>1.7492711370262391E-2</v>
      </c>
      <c r="AB1203" s="100">
        <v>0</v>
      </c>
      <c r="AC1203" s="31">
        <v>0</v>
      </c>
      <c r="AD1203" s="27">
        <v>25.95224489795919</v>
      </c>
      <c r="AE1203" s="27">
        <v>30.073999999999998</v>
      </c>
      <c r="AF1203" s="27">
        <v>33.314</v>
      </c>
      <c r="AG1203" s="57"/>
      <c r="AH1203" s="97">
        <v>258</v>
      </c>
      <c r="AI1203" s="264">
        <v>7</v>
      </c>
      <c r="AJ1203" s="122">
        <v>23</v>
      </c>
      <c r="AK1203" s="122">
        <v>32</v>
      </c>
      <c r="AL1203" s="122">
        <v>101</v>
      </c>
      <c r="AM1203" s="122">
        <v>76</v>
      </c>
      <c r="AN1203" s="122">
        <v>16</v>
      </c>
      <c r="AO1203" s="122">
        <v>3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19</v>
      </c>
      <c r="BD1203" s="31">
        <v>7.3643410852713184E-2</v>
      </c>
      <c r="BE1203" s="100">
        <v>3</v>
      </c>
      <c r="BF1203" s="31">
        <v>1.1627906976744186E-2</v>
      </c>
      <c r="BG1203" s="100">
        <v>0</v>
      </c>
      <c r="BH1203" s="31">
        <v>0</v>
      </c>
      <c r="BI1203" s="27">
        <v>22.91333333333333</v>
      </c>
      <c r="BJ1203" s="27">
        <v>27.737500000000001</v>
      </c>
      <c r="BK1203" s="27">
        <v>30.777499999999996</v>
      </c>
      <c r="BL1203" s="57"/>
      <c r="BM1203" s="97">
        <v>601</v>
      </c>
      <c r="BN1203" s="253">
        <v>7</v>
      </c>
      <c r="BO1203" s="191">
        <v>30</v>
      </c>
      <c r="BP1203" s="191">
        <v>48</v>
      </c>
      <c r="BQ1203" s="191">
        <v>212</v>
      </c>
      <c r="BR1203" s="191">
        <v>232</v>
      </c>
      <c r="BS1203" s="191">
        <v>63</v>
      </c>
      <c r="BT1203" s="191">
        <v>9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72</v>
      </c>
      <c r="CI1203" s="31">
        <v>0.11980033277870217</v>
      </c>
      <c r="CJ1203" s="100">
        <v>9</v>
      </c>
      <c r="CK1203" s="31">
        <v>1.4975041597337771E-2</v>
      </c>
      <c r="CL1203" s="100">
        <v>0</v>
      </c>
      <c r="CM1203" s="31">
        <v>0</v>
      </c>
      <c r="CN1203" s="27">
        <v>24.647687188019969</v>
      </c>
      <c r="CO1203" s="27">
        <v>29.341999999999999</v>
      </c>
      <c r="CP1203" s="27">
        <v>32.442</v>
      </c>
      <c r="CQ1203" s="57"/>
    </row>
    <row r="1204" spans="1:95" x14ac:dyDescent="0.25">
      <c r="A1204" s="241">
        <v>5</v>
      </c>
      <c r="B1204" s="312">
        <v>0.625</v>
      </c>
      <c r="C1204" s="97">
        <v>397</v>
      </c>
      <c r="D1204" s="264">
        <v>0</v>
      </c>
      <c r="E1204" s="122">
        <v>5</v>
      </c>
      <c r="F1204" s="122">
        <v>31</v>
      </c>
      <c r="G1204" s="122">
        <v>121</v>
      </c>
      <c r="H1204" s="122">
        <v>192</v>
      </c>
      <c r="I1204" s="122">
        <v>42</v>
      </c>
      <c r="J1204" s="122">
        <v>6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48</v>
      </c>
      <c r="Y1204" s="31">
        <v>0.12090680100755667</v>
      </c>
      <c r="Z1204" s="100">
        <v>5</v>
      </c>
      <c r="AA1204" s="31">
        <v>1.2594458438287154E-2</v>
      </c>
      <c r="AB1204" s="100">
        <v>0</v>
      </c>
      <c r="AC1204" s="31">
        <v>0</v>
      </c>
      <c r="AD1204" s="27">
        <v>25.748664987405554</v>
      </c>
      <c r="AE1204" s="27">
        <v>29.763000000000002</v>
      </c>
      <c r="AF1204" s="27">
        <v>32.183999999999997</v>
      </c>
      <c r="AG1204" s="57"/>
      <c r="AH1204" s="97">
        <v>256</v>
      </c>
      <c r="AI1204" s="264">
        <v>1</v>
      </c>
      <c r="AJ1204" s="122">
        <v>4</v>
      </c>
      <c r="AK1204" s="122">
        <v>23</v>
      </c>
      <c r="AL1204" s="122">
        <v>89</v>
      </c>
      <c r="AM1204" s="122">
        <v>101</v>
      </c>
      <c r="AN1204" s="122">
        <v>33</v>
      </c>
      <c r="AO1204" s="122">
        <v>5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38</v>
      </c>
      <c r="BD1204" s="31">
        <v>0.1484375</v>
      </c>
      <c r="BE1204" s="100">
        <v>5</v>
      </c>
      <c r="BF1204" s="31">
        <v>1.953125E-2</v>
      </c>
      <c r="BG1204" s="100">
        <v>0</v>
      </c>
      <c r="BH1204" s="31">
        <v>0</v>
      </c>
      <c r="BI1204" s="27">
        <v>25.456367187500014</v>
      </c>
      <c r="BJ1204" s="27">
        <v>30.043999999999997</v>
      </c>
      <c r="BK1204" s="27">
        <v>33.274999999999999</v>
      </c>
      <c r="BL1204" s="57"/>
      <c r="BM1204" s="97">
        <v>653</v>
      </c>
      <c r="BN1204" s="253">
        <v>1</v>
      </c>
      <c r="BO1204" s="191">
        <v>9</v>
      </c>
      <c r="BP1204" s="191">
        <v>54</v>
      </c>
      <c r="BQ1204" s="191">
        <v>210</v>
      </c>
      <c r="BR1204" s="191">
        <v>293</v>
      </c>
      <c r="BS1204" s="191">
        <v>75</v>
      </c>
      <c r="BT1204" s="191">
        <v>11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86</v>
      </c>
      <c r="CI1204" s="31">
        <v>0.13169984686064318</v>
      </c>
      <c r="CJ1204" s="100">
        <v>10</v>
      </c>
      <c r="CK1204" s="31">
        <v>1.5313935681470138E-2</v>
      </c>
      <c r="CL1204" s="100">
        <v>0</v>
      </c>
      <c r="CM1204" s="31">
        <v>0</v>
      </c>
      <c r="CN1204" s="27">
        <v>25.634073506891237</v>
      </c>
      <c r="CO1204" s="27">
        <v>29.768999999999998</v>
      </c>
      <c r="CP1204" s="27">
        <v>32.613999999999997</v>
      </c>
      <c r="CQ1204" s="57"/>
    </row>
    <row r="1205" spans="1:95" x14ac:dyDescent="0.25">
      <c r="A1205" s="241">
        <v>5</v>
      </c>
      <c r="B1205" s="312">
        <v>0.66666700000000001</v>
      </c>
      <c r="C1205" s="97">
        <v>377</v>
      </c>
      <c r="D1205" s="264">
        <v>11</v>
      </c>
      <c r="E1205" s="122">
        <v>33</v>
      </c>
      <c r="F1205" s="122">
        <v>37</v>
      </c>
      <c r="G1205" s="122">
        <v>116</v>
      </c>
      <c r="H1205" s="122">
        <v>142</v>
      </c>
      <c r="I1205" s="122">
        <v>33</v>
      </c>
      <c r="J1205" s="122">
        <v>4</v>
      </c>
      <c r="K1205" s="122">
        <v>1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38</v>
      </c>
      <c r="Y1205" s="31">
        <v>0.10079575596816977</v>
      </c>
      <c r="Z1205" s="100">
        <v>5</v>
      </c>
      <c r="AA1205" s="31">
        <v>1.3262599469496022E-2</v>
      </c>
      <c r="AB1205" s="100">
        <v>0</v>
      </c>
      <c r="AC1205" s="31">
        <v>0</v>
      </c>
      <c r="AD1205" s="27">
        <v>23.561856763925743</v>
      </c>
      <c r="AE1205" s="27">
        <v>28.869</v>
      </c>
      <c r="AF1205" s="27">
        <v>32.04</v>
      </c>
      <c r="AG1205" s="57"/>
      <c r="AH1205" s="97">
        <v>179</v>
      </c>
      <c r="AI1205" s="264">
        <v>9</v>
      </c>
      <c r="AJ1205" s="122">
        <v>16</v>
      </c>
      <c r="AK1205" s="122">
        <v>33</v>
      </c>
      <c r="AL1205" s="122">
        <v>57</v>
      </c>
      <c r="AM1205" s="122">
        <v>52</v>
      </c>
      <c r="AN1205" s="122">
        <v>10</v>
      </c>
      <c r="AO1205" s="122">
        <v>2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12</v>
      </c>
      <c r="BD1205" s="31">
        <v>6.7039106145251395E-2</v>
      </c>
      <c r="BE1205" s="100">
        <v>2</v>
      </c>
      <c r="BF1205" s="31">
        <v>1.11731843575419E-2</v>
      </c>
      <c r="BG1205" s="100">
        <v>0</v>
      </c>
      <c r="BH1205" s="31">
        <v>0</v>
      </c>
      <c r="BI1205" s="27">
        <v>21.971452513966476</v>
      </c>
      <c r="BJ1205" s="27">
        <v>27.83</v>
      </c>
      <c r="BK1205" s="27">
        <v>30.39</v>
      </c>
      <c r="BL1205" s="57"/>
      <c r="BM1205" s="97">
        <v>556</v>
      </c>
      <c r="BN1205" s="253">
        <v>20</v>
      </c>
      <c r="BO1205" s="191">
        <v>49</v>
      </c>
      <c r="BP1205" s="191">
        <v>70</v>
      </c>
      <c r="BQ1205" s="191">
        <v>173</v>
      </c>
      <c r="BR1205" s="191">
        <v>194</v>
      </c>
      <c r="BS1205" s="191">
        <v>43</v>
      </c>
      <c r="BT1205" s="191">
        <v>6</v>
      </c>
      <c r="BU1205" s="191">
        <v>1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50</v>
      </c>
      <c r="CI1205" s="31">
        <v>8.9928057553956831E-2</v>
      </c>
      <c r="CJ1205" s="100">
        <v>7</v>
      </c>
      <c r="CK1205" s="31">
        <v>1.2589928057553957E-2</v>
      </c>
      <c r="CL1205" s="100">
        <v>0</v>
      </c>
      <c r="CM1205" s="31">
        <v>0</v>
      </c>
      <c r="CN1205" s="27">
        <v>23.049838129496393</v>
      </c>
      <c r="CO1205" s="27">
        <v>28.624999999999996</v>
      </c>
      <c r="CP1205" s="27">
        <v>31.440499999999997</v>
      </c>
      <c r="CQ1205" s="57"/>
    </row>
    <row r="1206" spans="1:95" x14ac:dyDescent="0.25">
      <c r="A1206" s="241">
        <v>5</v>
      </c>
      <c r="B1206" s="312">
        <v>0.70833299999999999</v>
      </c>
      <c r="C1206" s="97">
        <v>324</v>
      </c>
      <c r="D1206" s="264">
        <v>5</v>
      </c>
      <c r="E1206" s="122">
        <v>21</v>
      </c>
      <c r="F1206" s="122">
        <v>43</v>
      </c>
      <c r="G1206" s="122">
        <v>123</v>
      </c>
      <c r="H1206" s="122">
        <v>106</v>
      </c>
      <c r="I1206" s="122">
        <v>23</v>
      </c>
      <c r="J1206" s="122">
        <v>1</v>
      </c>
      <c r="K1206" s="122">
        <v>1</v>
      </c>
      <c r="L1206" s="122">
        <v>0</v>
      </c>
      <c r="M1206" s="122">
        <v>0</v>
      </c>
      <c r="N1206" s="122">
        <v>1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24</v>
      </c>
      <c r="Y1206" s="31">
        <v>7.407407407407407E-2</v>
      </c>
      <c r="Z1206" s="100">
        <v>3</v>
      </c>
      <c r="AA1206" s="31">
        <v>9.2592592592592587E-3</v>
      </c>
      <c r="AB1206" s="100">
        <v>1</v>
      </c>
      <c r="AC1206" s="31">
        <v>3.0864197530864196E-3</v>
      </c>
      <c r="AD1206" s="27">
        <v>23.282037037037046</v>
      </c>
      <c r="AE1206" s="27">
        <v>27.977499999999999</v>
      </c>
      <c r="AF1206" s="27">
        <v>30.872499999999999</v>
      </c>
      <c r="AG1206" s="57"/>
      <c r="AH1206" s="97">
        <v>176</v>
      </c>
      <c r="AI1206" s="264">
        <v>23</v>
      </c>
      <c r="AJ1206" s="122">
        <v>19</v>
      </c>
      <c r="AK1206" s="122">
        <v>35</v>
      </c>
      <c r="AL1206" s="122">
        <v>49</v>
      </c>
      <c r="AM1206" s="122">
        <v>45</v>
      </c>
      <c r="AN1206" s="122">
        <v>5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5</v>
      </c>
      <c r="BD1206" s="31">
        <v>2.8409090909090908E-2</v>
      </c>
      <c r="BE1206" s="100">
        <v>0</v>
      </c>
      <c r="BF1206" s="31">
        <v>0</v>
      </c>
      <c r="BG1206" s="100">
        <v>0</v>
      </c>
      <c r="BH1206" s="31">
        <v>0</v>
      </c>
      <c r="BI1206" s="27">
        <v>19.803124999999998</v>
      </c>
      <c r="BJ1206" s="27">
        <v>26.947499999999998</v>
      </c>
      <c r="BK1206" s="27">
        <v>29.222500000000004</v>
      </c>
      <c r="BL1206" s="57"/>
      <c r="BM1206" s="97">
        <v>500</v>
      </c>
      <c r="BN1206" s="253">
        <v>28</v>
      </c>
      <c r="BO1206" s="191">
        <v>40</v>
      </c>
      <c r="BP1206" s="191">
        <v>78</v>
      </c>
      <c r="BQ1206" s="191">
        <v>172</v>
      </c>
      <c r="BR1206" s="191">
        <v>151</v>
      </c>
      <c r="BS1206" s="191">
        <v>28</v>
      </c>
      <c r="BT1206" s="191">
        <v>1</v>
      </c>
      <c r="BU1206" s="191">
        <v>1</v>
      </c>
      <c r="BV1206" s="191">
        <v>0</v>
      </c>
      <c r="BW1206" s="191">
        <v>0</v>
      </c>
      <c r="BX1206" s="191">
        <v>1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29</v>
      </c>
      <c r="CI1206" s="31">
        <v>5.8000000000000003E-2</v>
      </c>
      <c r="CJ1206" s="100">
        <v>3</v>
      </c>
      <c r="CK1206" s="31">
        <v>6.0000000000000001E-3</v>
      </c>
      <c r="CL1206" s="100">
        <v>1</v>
      </c>
      <c r="CM1206" s="31">
        <v>2E-3</v>
      </c>
      <c r="CN1206" s="27">
        <v>22.057459999999999</v>
      </c>
      <c r="CO1206" s="27">
        <v>27.6</v>
      </c>
      <c r="CP1206" s="27">
        <v>30.518999999999998</v>
      </c>
      <c r="CQ1206" s="57"/>
    </row>
    <row r="1207" spans="1:95" x14ac:dyDescent="0.25">
      <c r="A1207" s="241">
        <v>5</v>
      </c>
      <c r="B1207" s="312">
        <v>0.75</v>
      </c>
      <c r="C1207" s="97">
        <v>307</v>
      </c>
      <c r="D1207" s="264">
        <v>1</v>
      </c>
      <c r="E1207" s="122">
        <v>7</v>
      </c>
      <c r="F1207" s="122">
        <v>30</v>
      </c>
      <c r="G1207" s="122">
        <v>103</v>
      </c>
      <c r="H1207" s="122">
        <v>121</v>
      </c>
      <c r="I1207" s="122">
        <v>40</v>
      </c>
      <c r="J1207" s="122">
        <v>4</v>
      </c>
      <c r="K1207" s="122">
        <v>1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45</v>
      </c>
      <c r="Y1207" s="31">
        <v>0.1465798045602606</v>
      </c>
      <c r="Z1207" s="100">
        <v>5</v>
      </c>
      <c r="AA1207" s="31">
        <v>1.6286644951140065E-2</v>
      </c>
      <c r="AB1207" s="100">
        <v>0</v>
      </c>
      <c r="AC1207" s="31">
        <v>0</v>
      </c>
      <c r="AD1207" s="27">
        <v>25.116123778501635</v>
      </c>
      <c r="AE1207" s="27">
        <v>29.926000000000002</v>
      </c>
      <c r="AF1207" s="27">
        <v>31.967999999999996</v>
      </c>
      <c r="AG1207" s="57"/>
      <c r="AH1207" s="97">
        <v>236</v>
      </c>
      <c r="AI1207" s="264">
        <v>0</v>
      </c>
      <c r="AJ1207" s="122">
        <v>4</v>
      </c>
      <c r="AK1207" s="122">
        <v>12</v>
      </c>
      <c r="AL1207" s="122">
        <v>78</v>
      </c>
      <c r="AM1207" s="122">
        <v>113</v>
      </c>
      <c r="AN1207" s="122">
        <v>24</v>
      </c>
      <c r="AO1207" s="122">
        <v>5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29</v>
      </c>
      <c r="BD1207" s="31">
        <v>0.1228813559322034</v>
      </c>
      <c r="BE1207" s="100">
        <v>5</v>
      </c>
      <c r="BF1207" s="31">
        <v>2.1186440677966101E-2</v>
      </c>
      <c r="BG1207" s="100">
        <v>0</v>
      </c>
      <c r="BH1207" s="31">
        <v>0</v>
      </c>
      <c r="BI1207" s="27">
        <v>25.752330508474572</v>
      </c>
      <c r="BJ1207" s="27">
        <v>29.748000000000001</v>
      </c>
      <c r="BK1207" s="27">
        <v>33.447499999999998</v>
      </c>
      <c r="BL1207" s="57"/>
      <c r="BM1207" s="97">
        <v>543</v>
      </c>
      <c r="BN1207" s="253">
        <v>1</v>
      </c>
      <c r="BO1207" s="191">
        <v>11</v>
      </c>
      <c r="BP1207" s="191">
        <v>42</v>
      </c>
      <c r="BQ1207" s="191">
        <v>181</v>
      </c>
      <c r="BR1207" s="191">
        <v>234</v>
      </c>
      <c r="BS1207" s="191">
        <v>64</v>
      </c>
      <c r="BT1207" s="191">
        <v>9</v>
      </c>
      <c r="BU1207" s="191">
        <v>1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74</v>
      </c>
      <c r="CI1207" s="31">
        <v>0.13627992633517497</v>
      </c>
      <c r="CJ1207" s="100">
        <v>10</v>
      </c>
      <c r="CK1207" s="31">
        <v>1.841620626151013E-2</v>
      </c>
      <c r="CL1207" s="100">
        <v>0</v>
      </c>
      <c r="CM1207" s="31">
        <v>0</v>
      </c>
      <c r="CN1207" s="27">
        <v>25.39263351749543</v>
      </c>
      <c r="CO1207" s="27">
        <v>29.826000000000001</v>
      </c>
      <c r="CP1207" s="27">
        <v>32.679999999999986</v>
      </c>
      <c r="CQ1207" s="57"/>
    </row>
    <row r="1208" spans="1:95" x14ac:dyDescent="0.25">
      <c r="A1208" s="241">
        <v>5</v>
      </c>
      <c r="B1208" s="312">
        <v>0.79166700000000001</v>
      </c>
      <c r="C1208" s="97">
        <v>231</v>
      </c>
      <c r="D1208" s="264">
        <v>1</v>
      </c>
      <c r="E1208" s="122">
        <v>1</v>
      </c>
      <c r="F1208" s="122">
        <v>11</v>
      </c>
      <c r="G1208" s="122">
        <v>59</v>
      </c>
      <c r="H1208" s="122">
        <v>115</v>
      </c>
      <c r="I1208" s="122">
        <v>41</v>
      </c>
      <c r="J1208" s="122">
        <v>2</v>
      </c>
      <c r="K1208" s="122">
        <v>1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44</v>
      </c>
      <c r="Y1208" s="31">
        <v>0.19047619047619047</v>
      </c>
      <c r="Z1208" s="100">
        <v>3</v>
      </c>
      <c r="AA1208" s="31">
        <v>1.2987012987012988E-2</v>
      </c>
      <c r="AB1208" s="100">
        <v>0</v>
      </c>
      <c r="AC1208" s="31">
        <v>0</v>
      </c>
      <c r="AD1208" s="27">
        <v>26.523939393939376</v>
      </c>
      <c r="AE1208" s="27">
        <v>30.456</v>
      </c>
      <c r="AF1208" s="27">
        <v>32.822000000000003</v>
      </c>
      <c r="AG1208" s="57"/>
      <c r="AH1208" s="97">
        <v>181</v>
      </c>
      <c r="AI1208" s="264">
        <v>0</v>
      </c>
      <c r="AJ1208" s="122">
        <v>0</v>
      </c>
      <c r="AK1208" s="122">
        <v>13</v>
      </c>
      <c r="AL1208" s="122">
        <v>68</v>
      </c>
      <c r="AM1208" s="122">
        <v>77</v>
      </c>
      <c r="AN1208" s="122">
        <v>20</v>
      </c>
      <c r="AO1208" s="122">
        <v>3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23</v>
      </c>
      <c r="BD1208" s="31">
        <v>0.1270718232044199</v>
      </c>
      <c r="BE1208" s="100">
        <v>3</v>
      </c>
      <c r="BF1208" s="31">
        <v>1.6574585635359115E-2</v>
      </c>
      <c r="BG1208" s="100">
        <v>0</v>
      </c>
      <c r="BH1208" s="31">
        <v>0</v>
      </c>
      <c r="BI1208" s="27">
        <v>25.653038674033162</v>
      </c>
      <c r="BJ1208" s="27">
        <v>29.071999999999999</v>
      </c>
      <c r="BK1208" s="27">
        <v>32.317999999999998</v>
      </c>
      <c r="BL1208" s="57"/>
      <c r="BM1208" s="97">
        <v>412</v>
      </c>
      <c r="BN1208" s="253">
        <v>1</v>
      </c>
      <c r="BO1208" s="191">
        <v>1</v>
      </c>
      <c r="BP1208" s="191">
        <v>24</v>
      </c>
      <c r="BQ1208" s="191">
        <v>127</v>
      </c>
      <c r="BR1208" s="191">
        <v>192</v>
      </c>
      <c r="BS1208" s="191">
        <v>61</v>
      </c>
      <c r="BT1208" s="191">
        <v>5</v>
      </c>
      <c r="BU1208" s="191">
        <v>1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67</v>
      </c>
      <c r="CI1208" s="31">
        <v>0.16262135922330098</v>
      </c>
      <c r="CJ1208" s="100">
        <v>6</v>
      </c>
      <c r="CK1208" s="31">
        <v>1.4563106796116505E-2</v>
      </c>
      <c r="CL1208" s="100">
        <v>0</v>
      </c>
      <c r="CM1208" s="31">
        <v>0</v>
      </c>
      <c r="CN1208" s="27">
        <v>26.141334951456297</v>
      </c>
      <c r="CO1208" s="27">
        <v>30.2605</v>
      </c>
      <c r="CP1208" s="27">
        <v>32.401999999999994</v>
      </c>
      <c r="CQ1208" s="57"/>
    </row>
    <row r="1209" spans="1:95" x14ac:dyDescent="0.25">
      <c r="A1209" s="241">
        <v>5</v>
      </c>
      <c r="B1209" s="312">
        <v>0.83333299999999999</v>
      </c>
      <c r="C1209" s="97">
        <v>130</v>
      </c>
      <c r="D1209" s="264">
        <v>2</v>
      </c>
      <c r="E1209" s="122">
        <v>0</v>
      </c>
      <c r="F1209" s="122">
        <v>3</v>
      </c>
      <c r="G1209" s="122">
        <v>26</v>
      </c>
      <c r="H1209" s="122">
        <v>55</v>
      </c>
      <c r="I1209" s="122">
        <v>38</v>
      </c>
      <c r="J1209" s="122">
        <v>5</v>
      </c>
      <c r="K1209" s="122">
        <v>1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44</v>
      </c>
      <c r="Y1209" s="31">
        <v>0.33846153846153848</v>
      </c>
      <c r="Z1209" s="100">
        <v>6</v>
      </c>
      <c r="AA1209" s="31">
        <v>4.6153846153846156E-2</v>
      </c>
      <c r="AB1209" s="100">
        <v>0</v>
      </c>
      <c r="AC1209" s="31">
        <v>0</v>
      </c>
      <c r="AD1209" s="27">
        <v>27.863153846153832</v>
      </c>
      <c r="AE1209" s="27">
        <v>31.84</v>
      </c>
      <c r="AF1209" s="27">
        <v>34.846999999999994</v>
      </c>
      <c r="AG1209" s="57"/>
      <c r="AH1209" s="97">
        <v>122</v>
      </c>
      <c r="AI1209" s="264">
        <v>0</v>
      </c>
      <c r="AJ1209" s="122">
        <v>0</v>
      </c>
      <c r="AK1209" s="122">
        <v>7</v>
      </c>
      <c r="AL1209" s="122">
        <v>29</v>
      </c>
      <c r="AM1209" s="122">
        <v>67</v>
      </c>
      <c r="AN1209" s="122">
        <v>17</v>
      </c>
      <c r="AO1209" s="122">
        <v>0</v>
      </c>
      <c r="AP1209" s="122">
        <v>2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19</v>
      </c>
      <c r="BD1209" s="31">
        <v>0.15573770491803279</v>
      </c>
      <c r="BE1209" s="100">
        <v>2</v>
      </c>
      <c r="BF1209" s="31">
        <v>1.6393442622950821E-2</v>
      </c>
      <c r="BG1209" s="100">
        <v>0</v>
      </c>
      <c r="BH1209" s="31">
        <v>0</v>
      </c>
      <c r="BI1209" s="27">
        <v>26.694098360655737</v>
      </c>
      <c r="BJ1209" s="27">
        <v>30.212499999999999</v>
      </c>
      <c r="BK1209" s="27">
        <v>33.488999999999997</v>
      </c>
      <c r="BL1209" s="57"/>
      <c r="BM1209" s="97">
        <v>252</v>
      </c>
      <c r="BN1209" s="253">
        <v>2</v>
      </c>
      <c r="BO1209" s="191">
        <v>0</v>
      </c>
      <c r="BP1209" s="191">
        <v>10</v>
      </c>
      <c r="BQ1209" s="191">
        <v>55</v>
      </c>
      <c r="BR1209" s="191">
        <v>122</v>
      </c>
      <c r="BS1209" s="191">
        <v>55</v>
      </c>
      <c r="BT1209" s="191">
        <v>5</v>
      </c>
      <c r="BU1209" s="191">
        <v>3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63</v>
      </c>
      <c r="CI1209" s="31">
        <v>0.25</v>
      </c>
      <c r="CJ1209" s="100">
        <v>8</v>
      </c>
      <c r="CK1209" s="31">
        <v>3.1746031746031744E-2</v>
      </c>
      <c r="CL1209" s="100">
        <v>0</v>
      </c>
      <c r="CM1209" s="31">
        <v>0</v>
      </c>
      <c r="CN1209" s="27">
        <v>27.297182539682549</v>
      </c>
      <c r="CO1209" s="27">
        <v>30.970499999999998</v>
      </c>
      <c r="CP1209" s="27">
        <v>34.394499999999994</v>
      </c>
      <c r="CQ1209" s="57"/>
    </row>
    <row r="1210" spans="1:95" x14ac:dyDescent="0.25">
      <c r="A1210" s="241">
        <v>5</v>
      </c>
      <c r="B1210" s="312">
        <v>0.875</v>
      </c>
      <c r="C1210" s="97">
        <v>101</v>
      </c>
      <c r="D1210" s="264">
        <v>0</v>
      </c>
      <c r="E1210" s="122">
        <v>0</v>
      </c>
      <c r="F1210" s="122">
        <v>3</v>
      </c>
      <c r="G1210" s="122">
        <v>20</v>
      </c>
      <c r="H1210" s="122">
        <v>50</v>
      </c>
      <c r="I1210" s="122">
        <v>22</v>
      </c>
      <c r="J1210" s="122">
        <v>6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28</v>
      </c>
      <c r="Y1210" s="31">
        <v>0.27722772277227725</v>
      </c>
      <c r="Z1210" s="100">
        <v>6</v>
      </c>
      <c r="AA1210" s="31">
        <v>5.9405940594059403E-2</v>
      </c>
      <c r="AB1210" s="100">
        <v>0</v>
      </c>
      <c r="AC1210" s="31">
        <v>0</v>
      </c>
      <c r="AD1210" s="27">
        <v>27.692475247524744</v>
      </c>
      <c r="AE1210" s="27">
        <v>33.071999999999996</v>
      </c>
      <c r="AF1210" s="27">
        <v>35.335999999999999</v>
      </c>
      <c r="AG1210" s="57"/>
      <c r="AH1210" s="97">
        <v>89</v>
      </c>
      <c r="AI1210" s="264">
        <v>0</v>
      </c>
      <c r="AJ1210" s="122">
        <v>0</v>
      </c>
      <c r="AK1210" s="122">
        <v>0</v>
      </c>
      <c r="AL1210" s="122">
        <v>35</v>
      </c>
      <c r="AM1210" s="122">
        <v>31</v>
      </c>
      <c r="AN1210" s="122">
        <v>19</v>
      </c>
      <c r="AO1210" s="122">
        <v>4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23</v>
      </c>
      <c r="BD1210" s="31">
        <v>0.25842696629213485</v>
      </c>
      <c r="BE1210" s="100">
        <v>4</v>
      </c>
      <c r="BF1210" s="31">
        <v>4.49438202247191E-2</v>
      </c>
      <c r="BG1210" s="100">
        <v>0</v>
      </c>
      <c r="BH1210" s="31">
        <v>0</v>
      </c>
      <c r="BI1210" s="27">
        <v>27.279101123595503</v>
      </c>
      <c r="BJ1210" s="27">
        <v>32.585000000000001</v>
      </c>
      <c r="BK1210" s="27">
        <v>34.92</v>
      </c>
      <c r="BL1210" s="57"/>
      <c r="BM1210" s="97">
        <v>190</v>
      </c>
      <c r="BN1210" s="253">
        <v>0</v>
      </c>
      <c r="BO1210" s="191">
        <v>0</v>
      </c>
      <c r="BP1210" s="191">
        <v>3</v>
      </c>
      <c r="BQ1210" s="191">
        <v>55</v>
      </c>
      <c r="BR1210" s="191">
        <v>81</v>
      </c>
      <c r="BS1210" s="191">
        <v>41</v>
      </c>
      <c r="BT1210" s="191">
        <v>10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51</v>
      </c>
      <c r="CI1210" s="31">
        <v>0.26842105263157895</v>
      </c>
      <c r="CJ1210" s="100">
        <v>10</v>
      </c>
      <c r="CK1210" s="31">
        <v>5.2631578947368418E-2</v>
      </c>
      <c r="CL1210" s="100">
        <v>0</v>
      </c>
      <c r="CM1210" s="31">
        <v>0</v>
      </c>
      <c r="CN1210" s="27">
        <v>27.498842105263162</v>
      </c>
      <c r="CO1210" s="27">
        <v>32.719500000000004</v>
      </c>
      <c r="CP1210" s="27">
        <v>35.272999999999996</v>
      </c>
      <c r="CQ1210" s="57"/>
    </row>
    <row r="1211" spans="1:95" x14ac:dyDescent="0.25">
      <c r="A1211" s="241">
        <v>5</v>
      </c>
      <c r="B1211" s="312">
        <v>0.91666700000000001</v>
      </c>
      <c r="C1211" s="97">
        <v>85</v>
      </c>
      <c r="D1211" s="264">
        <v>0</v>
      </c>
      <c r="E1211" s="122">
        <v>1</v>
      </c>
      <c r="F1211" s="122">
        <v>0</v>
      </c>
      <c r="G1211" s="122">
        <v>19</v>
      </c>
      <c r="H1211" s="122">
        <v>39</v>
      </c>
      <c r="I1211" s="122">
        <v>22</v>
      </c>
      <c r="J1211" s="122">
        <v>4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26</v>
      </c>
      <c r="Y1211" s="31">
        <v>0.30588235294117649</v>
      </c>
      <c r="Z1211" s="100">
        <v>4</v>
      </c>
      <c r="AA1211" s="31">
        <v>4.7058823529411764E-2</v>
      </c>
      <c r="AB1211" s="100">
        <v>0</v>
      </c>
      <c r="AC1211" s="31">
        <v>0</v>
      </c>
      <c r="AD1211" s="27">
        <v>27.977882352941176</v>
      </c>
      <c r="AE1211" s="27">
        <v>31.985999999999997</v>
      </c>
      <c r="AF1211" s="27">
        <v>34.999000000000002</v>
      </c>
      <c r="AG1211" s="57"/>
      <c r="AH1211" s="97">
        <v>66</v>
      </c>
      <c r="AI1211" s="264">
        <v>0</v>
      </c>
      <c r="AJ1211" s="122">
        <v>0</v>
      </c>
      <c r="AK1211" s="122">
        <v>2</v>
      </c>
      <c r="AL1211" s="122">
        <v>14</v>
      </c>
      <c r="AM1211" s="122">
        <v>33</v>
      </c>
      <c r="AN1211" s="122">
        <v>14</v>
      </c>
      <c r="AO1211" s="122">
        <v>3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17</v>
      </c>
      <c r="BD1211" s="31">
        <v>0.25757575757575757</v>
      </c>
      <c r="BE1211" s="100">
        <v>3</v>
      </c>
      <c r="BF1211" s="31">
        <v>4.5454545454545456E-2</v>
      </c>
      <c r="BG1211" s="100">
        <v>0</v>
      </c>
      <c r="BH1211" s="31">
        <v>0</v>
      </c>
      <c r="BI1211" s="27">
        <v>27.750909090909094</v>
      </c>
      <c r="BJ1211" s="27">
        <v>31.567499999999999</v>
      </c>
      <c r="BK1211" s="27">
        <v>35.220500000000001</v>
      </c>
      <c r="BL1211" s="57"/>
      <c r="BM1211" s="97">
        <v>151</v>
      </c>
      <c r="BN1211" s="253">
        <v>0</v>
      </c>
      <c r="BO1211" s="191">
        <v>1</v>
      </c>
      <c r="BP1211" s="191">
        <v>2</v>
      </c>
      <c r="BQ1211" s="191">
        <v>33</v>
      </c>
      <c r="BR1211" s="191">
        <v>72</v>
      </c>
      <c r="BS1211" s="191">
        <v>36</v>
      </c>
      <c r="BT1211" s="191">
        <v>7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43</v>
      </c>
      <c r="CI1211" s="31">
        <v>0.28476821192052981</v>
      </c>
      <c r="CJ1211" s="100">
        <v>7</v>
      </c>
      <c r="CK1211" s="31">
        <v>4.6357615894039736E-2</v>
      </c>
      <c r="CL1211" s="100">
        <v>0</v>
      </c>
      <c r="CM1211" s="31">
        <v>0</v>
      </c>
      <c r="CN1211" s="27">
        <v>27.878675496688743</v>
      </c>
      <c r="CO1211" s="27">
        <v>31.781999999999996</v>
      </c>
      <c r="CP1211" s="27">
        <v>34.917999999999999</v>
      </c>
      <c r="CQ1211" s="57"/>
    </row>
    <row r="1212" spans="1:95" x14ac:dyDescent="0.25">
      <c r="A1212" s="241">
        <v>5</v>
      </c>
      <c r="B1212" s="312">
        <v>0.95833299999999999</v>
      </c>
      <c r="C1212" s="98">
        <v>58</v>
      </c>
      <c r="D1212" s="324">
        <v>0</v>
      </c>
      <c r="E1212" s="325">
        <v>1</v>
      </c>
      <c r="F1212" s="325">
        <v>5</v>
      </c>
      <c r="G1212" s="325">
        <v>11</v>
      </c>
      <c r="H1212" s="325">
        <v>30</v>
      </c>
      <c r="I1212" s="325">
        <v>8</v>
      </c>
      <c r="J1212" s="325">
        <v>2</v>
      </c>
      <c r="K1212" s="325">
        <v>0</v>
      </c>
      <c r="L1212" s="325">
        <v>1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11</v>
      </c>
      <c r="Y1212" s="338">
        <v>0.18965517241379309</v>
      </c>
      <c r="Z1212" s="339">
        <v>3</v>
      </c>
      <c r="AA1212" s="338">
        <v>5.1724137931034482E-2</v>
      </c>
      <c r="AB1212" s="339">
        <v>1</v>
      </c>
      <c r="AC1212" s="338">
        <v>1.7241379310344827E-2</v>
      </c>
      <c r="AD1212" s="124">
        <v>26.862241379310348</v>
      </c>
      <c r="AE1212" s="124">
        <v>31.372</v>
      </c>
      <c r="AF1212" s="124">
        <v>35.315499999999986</v>
      </c>
      <c r="AG1212" s="57"/>
      <c r="AH1212" s="98">
        <v>36</v>
      </c>
      <c r="AI1212" s="324">
        <v>0</v>
      </c>
      <c r="AJ1212" s="325">
        <v>0</v>
      </c>
      <c r="AK1212" s="325">
        <v>1</v>
      </c>
      <c r="AL1212" s="325">
        <v>8</v>
      </c>
      <c r="AM1212" s="325">
        <v>24</v>
      </c>
      <c r="AN1212" s="325">
        <v>2</v>
      </c>
      <c r="AO1212" s="325">
        <v>1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3</v>
      </c>
      <c r="BD1212" s="338">
        <v>8.3333333333333329E-2</v>
      </c>
      <c r="BE1212" s="339">
        <v>1</v>
      </c>
      <c r="BF1212" s="338">
        <v>2.7777777777777776E-2</v>
      </c>
      <c r="BG1212" s="339">
        <v>0</v>
      </c>
      <c r="BH1212" s="338">
        <v>0</v>
      </c>
      <c r="BI1212" s="124">
        <v>26.906944444444438</v>
      </c>
      <c r="BJ1212" s="124">
        <v>29.3705</v>
      </c>
      <c r="BK1212" s="124">
        <v>32.832999999999991</v>
      </c>
      <c r="BL1212" s="57"/>
      <c r="BM1212" s="98">
        <v>94</v>
      </c>
      <c r="BN1212" s="337">
        <v>0</v>
      </c>
      <c r="BO1212" s="195">
        <v>1</v>
      </c>
      <c r="BP1212" s="195">
        <v>6</v>
      </c>
      <c r="BQ1212" s="195">
        <v>19</v>
      </c>
      <c r="BR1212" s="195">
        <v>54</v>
      </c>
      <c r="BS1212" s="195">
        <v>10</v>
      </c>
      <c r="BT1212" s="195">
        <v>3</v>
      </c>
      <c r="BU1212" s="195">
        <v>0</v>
      </c>
      <c r="BV1212" s="195">
        <v>1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14</v>
      </c>
      <c r="CI1212" s="338">
        <v>0.14893617021276595</v>
      </c>
      <c r="CJ1212" s="339">
        <v>4</v>
      </c>
      <c r="CK1212" s="338">
        <v>4.2553191489361701E-2</v>
      </c>
      <c r="CL1212" s="339">
        <v>1</v>
      </c>
      <c r="CM1212" s="338">
        <v>1.0638297872340425E-2</v>
      </c>
      <c r="CN1212" s="124">
        <v>26.879361702127657</v>
      </c>
      <c r="CO1212" s="124">
        <v>30.237500000000001</v>
      </c>
      <c r="CP1212" s="124">
        <v>34.355000000000004</v>
      </c>
      <c r="CQ1212" s="57"/>
    </row>
    <row r="1213" spans="1:95" x14ac:dyDescent="0.25">
      <c r="A1213" s="241"/>
      <c r="B1213" s="422" t="s">
        <v>35</v>
      </c>
      <c r="C1213" s="423">
        <v>4387</v>
      </c>
      <c r="D1213" s="424">
        <v>104</v>
      </c>
      <c r="E1213" s="424">
        <v>175</v>
      </c>
      <c r="F1213" s="424">
        <v>400</v>
      </c>
      <c r="G1213" s="424">
        <v>1524</v>
      </c>
      <c r="H1213" s="424">
        <v>1721</v>
      </c>
      <c r="I1213" s="424">
        <v>417</v>
      </c>
      <c r="J1213" s="424">
        <v>40</v>
      </c>
      <c r="K1213" s="424">
        <v>5</v>
      </c>
      <c r="L1213" s="424">
        <v>0</v>
      </c>
      <c r="M1213" s="424">
        <v>0</v>
      </c>
      <c r="N1213" s="424">
        <v>1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457</v>
      </c>
      <c r="Y1213" s="442">
        <v>0.10417141554593116</v>
      </c>
      <c r="Z1213" s="426">
        <v>45</v>
      </c>
      <c r="AA1213" s="442">
        <v>1.0257579211306132E-2</v>
      </c>
      <c r="AB1213" s="426">
        <v>1</v>
      </c>
      <c r="AC1213" s="442">
        <v>2.2794620469569182E-4</v>
      </c>
      <c r="AD1213" s="443">
        <v>24.317408251652669</v>
      </c>
      <c r="AE1213" s="443">
        <v>29.047999999999998</v>
      </c>
      <c r="AF1213" s="443">
        <v>31.645999999999994</v>
      </c>
      <c r="AG1213" s="16"/>
      <c r="AH1213" s="426">
        <v>2878</v>
      </c>
      <c r="AI1213" s="424">
        <v>128</v>
      </c>
      <c r="AJ1213" s="424">
        <v>192</v>
      </c>
      <c r="AK1213" s="424">
        <v>402</v>
      </c>
      <c r="AL1213" s="424">
        <v>979</v>
      </c>
      <c r="AM1213" s="424">
        <v>953</v>
      </c>
      <c r="AN1213" s="424">
        <v>198</v>
      </c>
      <c r="AO1213" s="424">
        <v>26</v>
      </c>
      <c r="AP1213" s="424">
        <v>0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224</v>
      </c>
      <c r="BD1213" s="442">
        <v>7.7831827658095903E-2</v>
      </c>
      <c r="BE1213" s="426">
        <v>25</v>
      </c>
      <c r="BF1213" s="442">
        <v>8.6865879082696322E-3</v>
      </c>
      <c r="BG1213" s="426">
        <v>0</v>
      </c>
      <c r="BH1213" s="442">
        <v>0</v>
      </c>
      <c r="BI1213" s="443">
        <v>22.944697706740744</v>
      </c>
      <c r="BJ1213" s="443">
        <v>28.24</v>
      </c>
      <c r="BK1213" s="443">
        <v>31.13</v>
      </c>
      <c r="BL1213" s="16"/>
      <c r="BM1213" s="426">
        <v>7265</v>
      </c>
      <c r="BN1213" s="424">
        <v>232</v>
      </c>
      <c r="BO1213" s="424">
        <v>367</v>
      </c>
      <c r="BP1213" s="424">
        <v>802</v>
      </c>
      <c r="BQ1213" s="424">
        <v>2503</v>
      </c>
      <c r="BR1213" s="424">
        <v>2674</v>
      </c>
      <c r="BS1213" s="424">
        <v>615</v>
      </c>
      <c r="BT1213" s="424">
        <v>66</v>
      </c>
      <c r="BU1213" s="424">
        <v>5</v>
      </c>
      <c r="BV1213" s="424">
        <v>0</v>
      </c>
      <c r="BW1213" s="424">
        <v>0</v>
      </c>
      <c r="BX1213" s="424">
        <v>1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681</v>
      </c>
      <c r="CI1213" s="396">
        <v>9.373709566414315E-2</v>
      </c>
      <c r="CJ1213" s="370">
        <v>70</v>
      </c>
      <c r="CK1213" s="396">
        <v>9.635237439779766E-3</v>
      </c>
      <c r="CL1213" s="370">
        <v>1</v>
      </c>
      <c r="CM1213" s="396">
        <v>1.3764624913971095E-4</v>
      </c>
      <c r="CN1213" s="397">
        <v>23.773614590502426</v>
      </c>
      <c r="CO1213" s="397">
        <v>28.760999999999996</v>
      </c>
      <c r="CP1213" s="397">
        <v>31.496999999999996</v>
      </c>
      <c r="CQ1213" s="57"/>
    </row>
    <row r="1214" spans="1:95" x14ac:dyDescent="0.25">
      <c r="A1214" s="241"/>
      <c r="B1214" s="427" t="s">
        <v>36</v>
      </c>
      <c r="C1214" s="428">
        <v>4984</v>
      </c>
      <c r="D1214" s="429">
        <v>108</v>
      </c>
      <c r="E1214" s="429">
        <v>178</v>
      </c>
      <c r="F1214" s="429">
        <v>423</v>
      </c>
      <c r="G1214" s="429">
        <v>1664</v>
      </c>
      <c r="H1214" s="429">
        <v>1992</v>
      </c>
      <c r="I1214" s="429">
        <v>551</v>
      </c>
      <c r="J1214" s="429">
        <v>60</v>
      </c>
      <c r="K1214" s="429">
        <v>7</v>
      </c>
      <c r="L1214" s="429">
        <v>0</v>
      </c>
      <c r="M1214" s="429">
        <v>0</v>
      </c>
      <c r="N1214" s="429">
        <v>1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613</v>
      </c>
      <c r="Y1214" s="444">
        <v>0.12299357945425361</v>
      </c>
      <c r="Z1214" s="431">
        <v>67</v>
      </c>
      <c r="AA1214" s="444">
        <v>1.3443017656500803E-2</v>
      </c>
      <c r="AB1214" s="431">
        <v>1</v>
      </c>
      <c r="AC1214" s="444">
        <v>2.0064205457463884E-4</v>
      </c>
      <c r="AD1214" s="445">
        <v>24.651021268057868</v>
      </c>
      <c r="AE1214" s="445">
        <v>29.49</v>
      </c>
      <c r="AF1214" s="445">
        <v>32.06</v>
      </c>
      <c r="AG1214" s="16"/>
      <c r="AH1214" s="431">
        <v>3377</v>
      </c>
      <c r="AI1214" s="429">
        <v>128</v>
      </c>
      <c r="AJ1214" s="429">
        <v>192</v>
      </c>
      <c r="AK1214" s="429">
        <v>429</v>
      </c>
      <c r="AL1214" s="429">
        <v>1155</v>
      </c>
      <c r="AM1214" s="429">
        <v>1168</v>
      </c>
      <c r="AN1214" s="429">
        <v>265</v>
      </c>
      <c r="AO1214" s="429">
        <v>36</v>
      </c>
      <c r="AP1214" s="429">
        <v>4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305</v>
      </c>
      <c r="BD1214" s="444">
        <v>9.0316849274503994E-2</v>
      </c>
      <c r="BE1214" s="431">
        <v>39</v>
      </c>
      <c r="BF1214" s="444">
        <v>1.1548711874444773E-2</v>
      </c>
      <c r="BG1214" s="431">
        <v>0</v>
      </c>
      <c r="BH1214" s="444">
        <v>0</v>
      </c>
      <c r="BI1214" s="445">
        <v>23.43771690849864</v>
      </c>
      <c r="BJ1214" s="445">
        <v>28.6</v>
      </c>
      <c r="BK1214" s="445">
        <v>31.560999999999996</v>
      </c>
      <c r="BL1214" s="16"/>
      <c r="BM1214" s="431">
        <v>8361</v>
      </c>
      <c r="BN1214" s="429">
        <v>236</v>
      </c>
      <c r="BO1214" s="429">
        <v>370</v>
      </c>
      <c r="BP1214" s="429">
        <v>852</v>
      </c>
      <c r="BQ1214" s="429">
        <v>2819</v>
      </c>
      <c r="BR1214" s="429">
        <v>3160</v>
      </c>
      <c r="BS1214" s="429">
        <v>816</v>
      </c>
      <c r="BT1214" s="429">
        <v>96</v>
      </c>
      <c r="BU1214" s="429">
        <v>11</v>
      </c>
      <c r="BV1214" s="429">
        <v>0</v>
      </c>
      <c r="BW1214" s="429">
        <v>0</v>
      </c>
      <c r="BX1214" s="429">
        <v>1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918</v>
      </c>
      <c r="CI1214" s="398">
        <v>0.10979547900968784</v>
      </c>
      <c r="CJ1214" s="377">
        <v>106</v>
      </c>
      <c r="CK1214" s="398">
        <v>1.267790934098792E-2</v>
      </c>
      <c r="CL1214" s="377">
        <v>1</v>
      </c>
      <c r="CM1214" s="398">
        <v>1.1960291831120679E-4</v>
      </c>
      <c r="CN1214" s="399">
        <v>24.160968783638346</v>
      </c>
      <c r="CO1214" s="399">
        <v>29.12</v>
      </c>
      <c r="CP1214" s="399">
        <v>31.92</v>
      </c>
      <c r="CQ1214" s="57"/>
    </row>
    <row r="1215" spans="1:95" x14ac:dyDescent="0.25">
      <c r="A1215" s="241"/>
      <c r="B1215" s="432" t="s">
        <v>37</v>
      </c>
      <c r="C1215" s="433">
        <v>5127</v>
      </c>
      <c r="D1215" s="434">
        <v>108</v>
      </c>
      <c r="E1215" s="434">
        <v>180</v>
      </c>
      <c r="F1215" s="434">
        <v>428</v>
      </c>
      <c r="G1215" s="434">
        <v>1694</v>
      </c>
      <c r="H1215" s="434">
        <v>2061</v>
      </c>
      <c r="I1215" s="434">
        <v>581</v>
      </c>
      <c r="J1215" s="434">
        <v>66</v>
      </c>
      <c r="K1215" s="434">
        <v>7</v>
      </c>
      <c r="L1215" s="434">
        <v>1</v>
      </c>
      <c r="M1215" s="434">
        <v>0</v>
      </c>
      <c r="N1215" s="434">
        <v>1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650</v>
      </c>
      <c r="Y1215" s="446">
        <v>0.12677979325141409</v>
      </c>
      <c r="Z1215" s="436">
        <v>74</v>
      </c>
      <c r="AA1215" s="446">
        <v>1.4433391847084065E-2</v>
      </c>
      <c r="AB1215" s="436">
        <v>2</v>
      </c>
      <c r="AC1215" s="446">
        <v>3.9009167154281259E-4</v>
      </c>
      <c r="AD1215" s="447">
        <v>24.706808048924916</v>
      </c>
      <c r="AE1215" s="447">
        <v>29.564999999999998</v>
      </c>
      <c r="AF1215" s="447">
        <v>32.114999999999995</v>
      </c>
      <c r="AG1215" s="16"/>
      <c r="AH1215" s="436">
        <v>3479</v>
      </c>
      <c r="AI1215" s="434">
        <v>128</v>
      </c>
      <c r="AJ1215" s="434">
        <v>192</v>
      </c>
      <c r="AK1215" s="434">
        <v>432</v>
      </c>
      <c r="AL1215" s="434">
        <v>1177</v>
      </c>
      <c r="AM1215" s="434">
        <v>1225</v>
      </c>
      <c r="AN1215" s="434">
        <v>281</v>
      </c>
      <c r="AO1215" s="434">
        <v>40</v>
      </c>
      <c r="AP1215" s="434">
        <v>4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325</v>
      </c>
      <c r="BD1215" s="446">
        <v>9.3417648749640703E-2</v>
      </c>
      <c r="BE1215" s="436">
        <v>43</v>
      </c>
      <c r="BF1215" s="446">
        <v>1.2359873526875538E-2</v>
      </c>
      <c r="BG1215" s="436">
        <v>0</v>
      </c>
      <c r="BH1215" s="446">
        <v>0</v>
      </c>
      <c r="BI1215" s="447">
        <v>23.520397908800451</v>
      </c>
      <c r="BJ1215" s="447">
        <v>28.718000000000004</v>
      </c>
      <c r="BK1215" s="447">
        <v>31.67</v>
      </c>
      <c r="BL1215" s="16"/>
      <c r="BM1215" s="436">
        <v>8606</v>
      </c>
      <c r="BN1215" s="434">
        <v>236</v>
      </c>
      <c r="BO1215" s="434">
        <v>372</v>
      </c>
      <c r="BP1215" s="434">
        <v>860</v>
      </c>
      <c r="BQ1215" s="434">
        <v>2871</v>
      </c>
      <c r="BR1215" s="434">
        <v>3286</v>
      </c>
      <c r="BS1215" s="434">
        <v>862</v>
      </c>
      <c r="BT1215" s="434">
        <v>106</v>
      </c>
      <c r="BU1215" s="434">
        <v>11</v>
      </c>
      <c r="BV1215" s="434">
        <v>1</v>
      </c>
      <c r="BW1215" s="434">
        <v>0</v>
      </c>
      <c r="BX1215" s="434">
        <v>1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975</v>
      </c>
      <c r="CI1215" s="400">
        <v>0.11329305135951662</v>
      </c>
      <c r="CJ1215" s="382">
        <v>117</v>
      </c>
      <c r="CK1215" s="400">
        <v>1.3595166163141994E-2</v>
      </c>
      <c r="CL1215" s="382">
        <v>2</v>
      </c>
      <c r="CM1215" s="400">
        <v>2.3239600278875203E-4</v>
      </c>
      <c r="CN1215" s="401">
        <v>24.226919642857151</v>
      </c>
      <c r="CO1215" s="401">
        <v>29.21</v>
      </c>
      <c r="CP1215" s="401">
        <v>31.983499999999996</v>
      </c>
      <c r="CQ1215" s="57"/>
    </row>
    <row r="1216" spans="1:95" x14ac:dyDescent="0.25">
      <c r="A1216" s="241"/>
      <c r="B1216" s="437" t="s">
        <v>38</v>
      </c>
      <c r="C1216" s="438">
        <v>5317</v>
      </c>
      <c r="D1216" s="439">
        <v>109</v>
      </c>
      <c r="E1216" s="439">
        <v>182</v>
      </c>
      <c r="F1216" s="439">
        <v>437</v>
      </c>
      <c r="G1216" s="439">
        <v>1726</v>
      </c>
      <c r="H1216" s="439">
        <v>2158</v>
      </c>
      <c r="I1216" s="439">
        <v>617</v>
      </c>
      <c r="J1216" s="439">
        <v>78</v>
      </c>
      <c r="K1216" s="439">
        <v>8</v>
      </c>
      <c r="L1216" s="439">
        <v>1</v>
      </c>
      <c r="M1216" s="439">
        <v>0</v>
      </c>
      <c r="N1216" s="439">
        <v>1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699</v>
      </c>
      <c r="Y1216" s="448">
        <v>0.13146511190520971</v>
      </c>
      <c r="Z1216" s="441">
        <v>87</v>
      </c>
      <c r="AA1216" s="448">
        <v>1.6362610494639836E-2</v>
      </c>
      <c r="AB1216" s="441">
        <v>2</v>
      </c>
      <c r="AC1216" s="448">
        <v>3.761519653940192E-4</v>
      </c>
      <c r="AD1216" s="449">
        <v>24.830142937746931</v>
      </c>
      <c r="AE1216" s="449">
        <v>29.69</v>
      </c>
      <c r="AF1216" s="449">
        <v>32.280999999999999</v>
      </c>
      <c r="AG1216" s="16"/>
      <c r="AH1216" s="441">
        <v>3615</v>
      </c>
      <c r="AI1216" s="439">
        <v>128</v>
      </c>
      <c r="AJ1216" s="439">
        <v>192</v>
      </c>
      <c r="AK1216" s="439">
        <v>438</v>
      </c>
      <c r="AL1216" s="439">
        <v>1208</v>
      </c>
      <c r="AM1216" s="439">
        <v>1292</v>
      </c>
      <c r="AN1216" s="439">
        <v>306</v>
      </c>
      <c r="AO1216" s="439">
        <v>46</v>
      </c>
      <c r="AP1216" s="439">
        <v>5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357</v>
      </c>
      <c r="BD1216" s="448">
        <v>9.8755186721991697E-2</v>
      </c>
      <c r="BE1216" s="441">
        <v>50</v>
      </c>
      <c r="BF1216" s="448">
        <v>1.3831258644536652E-2</v>
      </c>
      <c r="BG1216" s="441">
        <v>0</v>
      </c>
      <c r="BH1216" s="448">
        <v>0</v>
      </c>
      <c r="BI1216" s="449">
        <v>23.69870262793911</v>
      </c>
      <c r="BJ1216" s="449">
        <v>28.82</v>
      </c>
      <c r="BK1216" s="449">
        <v>31.845999999999993</v>
      </c>
      <c r="BL1216" s="16"/>
      <c r="BM1216" s="441">
        <v>8932</v>
      </c>
      <c r="BN1216" s="439">
        <v>237</v>
      </c>
      <c r="BO1216" s="439">
        <v>374</v>
      </c>
      <c r="BP1216" s="439">
        <v>875</v>
      </c>
      <c r="BQ1216" s="439">
        <v>2934</v>
      </c>
      <c r="BR1216" s="439">
        <v>3450</v>
      </c>
      <c r="BS1216" s="439">
        <v>923</v>
      </c>
      <c r="BT1216" s="439">
        <v>124</v>
      </c>
      <c r="BU1216" s="439">
        <v>13</v>
      </c>
      <c r="BV1216" s="439">
        <v>1</v>
      </c>
      <c r="BW1216" s="439">
        <v>0</v>
      </c>
      <c r="BX1216" s="439">
        <v>1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1056</v>
      </c>
      <c r="CI1216" s="402">
        <v>0.11822660098522167</v>
      </c>
      <c r="CJ1216" s="387">
        <v>137</v>
      </c>
      <c r="CK1216" s="402">
        <v>1.5338110165696372E-2</v>
      </c>
      <c r="CL1216" s="387">
        <v>2</v>
      </c>
      <c r="CM1216" s="402">
        <v>2.2391401701746529E-4</v>
      </c>
      <c r="CN1216" s="403">
        <v>24.372221227048804</v>
      </c>
      <c r="CO1216" s="403">
        <v>29.34</v>
      </c>
      <c r="CP1216" s="403">
        <v>32.113500000000002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33</v>
      </c>
      <c r="D1219" s="321">
        <v>0</v>
      </c>
      <c r="E1219" s="89">
        <v>0</v>
      </c>
      <c r="F1219" s="89">
        <v>1</v>
      </c>
      <c r="G1219" s="89">
        <v>8</v>
      </c>
      <c r="H1219" s="89">
        <v>12</v>
      </c>
      <c r="I1219" s="89">
        <v>10</v>
      </c>
      <c r="J1219" s="89">
        <v>2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12</v>
      </c>
      <c r="Y1219" s="30">
        <v>0.36363636363636365</v>
      </c>
      <c r="Z1219" s="99">
        <v>2</v>
      </c>
      <c r="AA1219" s="30">
        <v>6.0606060606060608E-2</v>
      </c>
      <c r="AB1219" s="99">
        <v>0</v>
      </c>
      <c r="AC1219" s="30">
        <v>0</v>
      </c>
      <c r="AD1219" s="25">
        <v>28.377575757575755</v>
      </c>
      <c r="AE1219" s="25">
        <v>33.671999999999997</v>
      </c>
      <c r="AF1219" s="25">
        <v>35.250999999999998</v>
      </c>
      <c r="AG1219" s="57"/>
      <c r="AH1219" s="96">
        <v>20</v>
      </c>
      <c r="AI1219" s="321">
        <v>0</v>
      </c>
      <c r="AJ1219" s="89">
        <v>0</v>
      </c>
      <c r="AK1219" s="89">
        <v>1</v>
      </c>
      <c r="AL1219" s="89">
        <v>1</v>
      </c>
      <c r="AM1219" s="89">
        <v>9</v>
      </c>
      <c r="AN1219" s="89">
        <v>6</v>
      </c>
      <c r="AO1219" s="89">
        <v>2</v>
      </c>
      <c r="AP1219" s="89">
        <v>1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9</v>
      </c>
      <c r="BD1219" s="30">
        <v>0.45</v>
      </c>
      <c r="BE1219" s="99">
        <v>3</v>
      </c>
      <c r="BF1219" s="30">
        <v>0.15</v>
      </c>
      <c r="BG1219" s="99">
        <v>0</v>
      </c>
      <c r="BH1219" s="30">
        <v>0</v>
      </c>
      <c r="BI1219" s="25">
        <v>29.9695</v>
      </c>
      <c r="BJ1219" s="25">
        <v>36.194499999999991</v>
      </c>
      <c r="BK1219" s="25">
        <v>40.551499999999997</v>
      </c>
      <c r="BL1219" s="57"/>
      <c r="BM1219" s="96">
        <v>53</v>
      </c>
      <c r="BN1219" s="336">
        <v>0</v>
      </c>
      <c r="BO1219" s="188">
        <v>0</v>
      </c>
      <c r="BP1219" s="188">
        <v>2</v>
      </c>
      <c r="BQ1219" s="188">
        <v>9</v>
      </c>
      <c r="BR1219" s="188">
        <v>21</v>
      </c>
      <c r="BS1219" s="188">
        <v>16</v>
      </c>
      <c r="BT1219" s="188">
        <v>4</v>
      </c>
      <c r="BU1219" s="188">
        <v>1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21</v>
      </c>
      <c r="CI1219" s="30">
        <v>0.39622641509433965</v>
      </c>
      <c r="CJ1219" s="99">
        <v>5</v>
      </c>
      <c r="CK1219" s="30">
        <v>9.4339622641509441E-2</v>
      </c>
      <c r="CL1219" s="99">
        <v>0</v>
      </c>
      <c r="CM1219" s="30">
        <v>0</v>
      </c>
      <c r="CN1219" s="25">
        <v>28.978301886792455</v>
      </c>
      <c r="CO1219" s="25">
        <v>33.671999999999997</v>
      </c>
      <c r="CP1219" s="25">
        <v>37.569999999999993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38</v>
      </c>
      <c r="D1220" s="264">
        <v>0</v>
      </c>
      <c r="E1220" s="122">
        <v>0</v>
      </c>
      <c r="F1220" s="122">
        <v>0</v>
      </c>
      <c r="G1220" s="122">
        <v>4</v>
      </c>
      <c r="H1220" s="122">
        <v>27</v>
      </c>
      <c r="I1220" s="122">
        <v>5</v>
      </c>
      <c r="J1220" s="122">
        <v>2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7</v>
      </c>
      <c r="Y1220" s="31">
        <v>0.18421052631578946</v>
      </c>
      <c r="Z1220" s="100">
        <v>2</v>
      </c>
      <c r="AA1220" s="31">
        <v>5.2631578947368418E-2</v>
      </c>
      <c r="AB1220" s="100">
        <v>0</v>
      </c>
      <c r="AC1220" s="31">
        <v>0</v>
      </c>
      <c r="AD1220" s="27">
        <v>27.982631578947366</v>
      </c>
      <c r="AE1220" s="27">
        <v>30.699499999999997</v>
      </c>
      <c r="AF1220" s="27">
        <v>35.841499999999989</v>
      </c>
      <c r="AG1220" s="57"/>
      <c r="AH1220" s="97">
        <v>21</v>
      </c>
      <c r="AI1220" s="264">
        <v>0</v>
      </c>
      <c r="AJ1220" s="122">
        <v>0</v>
      </c>
      <c r="AK1220" s="122">
        <v>0</v>
      </c>
      <c r="AL1220" s="122">
        <v>2</v>
      </c>
      <c r="AM1220" s="122">
        <v>7</v>
      </c>
      <c r="AN1220" s="122">
        <v>8</v>
      </c>
      <c r="AO1220" s="122">
        <v>1</v>
      </c>
      <c r="AP1220" s="122">
        <v>2</v>
      </c>
      <c r="AQ1220" s="122">
        <v>1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12</v>
      </c>
      <c r="BD1220" s="31">
        <v>0.5714285714285714</v>
      </c>
      <c r="BE1220" s="100">
        <v>4</v>
      </c>
      <c r="BF1220" s="31">
        <v>0.19047619047619047</v>
      </c>
      <c r="BG1220" s="100">
        <v>1</v>
      </c>
      <c r="BH1220" s="31">
        <v>4.7619047619047616E-2</v>
      </c>
      <c r="BI1220" s="27">
        <v>31.404761904761898</v>
      </c>
      <c r="BJ1220" s="27">
        <v>40.039000000000001</v>
      </c>
      <c r="BK1220" s="27">
        <v>47.312999999999988</v>
      </c>
      <c r="BL1220" s="57"/>
      <c r="BM1220" s="97">
        <v>59</v>
      </c>
      <c r="BN1220" s="253">
        <v>0</v>
      </c>
      <c r="BO1220" s="191">
        <v>0</v>
      </c>
      <c r="BP1220" s="191">
        <v>0</v>
      </c>
      <c r="BQ1220" s="191">
        <v>6</v>
      </c>
      <c r="BR1220" s="191">
        <v>34</v>
      </c>
      <c r="BS1220" s="191">
        <v>13</v>
      </c>
      <c r="BT1220" s="191">
        <v>3</v>
      </c>
      <c r="BU1220" s="191">
        <v>2</v>
      </c>
      <c r="BV1220" s="191">
        <v>1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19</v>
      </c>
      <c r="CI1220" s="31">
        <v>0.32203389830508472</v>
      </c>
      <c r="CJ1220" s="100">
        <v>6</v>
      </c>
      <c r="CK1220" s="31">
        <v>0.10169491525423729</v>
      </c>
      <c r="CL1220" s="100">
        <v>1</v>
      </c>
      <c r="CM1220" s="31">
        <v>1.6949152542372881E-2</v>
      </c>
      <c r="CN1220" s="27">
        <v>29.20067796610169</v>
      </c>
      <c r="CO1220" s="27">
        <v>33.11</v>
      </c>
      <c r="CP1220" s="27">
        <v>40.6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24</v>
      </c>
      <c r="D1221" s="264">
        <v>0</v>
      </c>
      <c r="E1221" s="122">
        <v>0</v>
      </c>
      <c r="F1221" s="122">
        <v>0</v>
      </c>
      <c r="G1221" s="122">
        <v>3</v>
      </c>
      <c r="H1221" s="122">
        <v>13</v>
      </c>
      <c r="I1221" s="122">
        <v>5</v>
      </c>
      <c r="J1221" s="122">
        <v>2</v>
      </c>
      <c r="K1221" s="122">
        <v>1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8</v>
      </c>
      <c r="Y1221" s="31">
        <v>0.33333333333333331</v>
      </c>
      <c r="Z1221" s="100">
        <v>3</v>
      </c>
      <c r="AA1221" s="31">
        <v>0.125</v>
      </c>
      <c r="AB1221" s="100">
        <v>0</v>
      </c>
      <c r="AC1221" s="31">
        <v>0</v>
      </c>
      <c r="AD1221" s="27">
        <v>29.254166666666674</v>
      </c>
      <c r="AE1221" s="27">
        <v>34.9</v>
      </c>
      <c r="AF1221" s="27">
        <v>40.197499999999998</v>
      </c>
      <c r="AG1221" s="57"/>
      <c r="AH1221" s="97">
        <v>13</v>
      </c>
      <c r="AI1221" s="264">
        <v>0</v>
      </c>
      <c r="AJ1221" s="122">
        <v>0</v>
      </c>
      <c r="AK1221" s="122">
        <v>0</v>
      </c>
      <c r="AL1221" s="122">
        <v>0</v>
      </c>
      <c r="AM1221" s="122">
        <v>8</v>
      </c>
      <c r="AN1221" s="122">
        <v>3</v>
      </c>
      <c r="AO1221" s="122">
        <v>1</v>
      </c>
      <c r="AP1221" s="122">
        <v>1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5</v>
      </c>
      <c r="BD1221" s="31">
        <v>0.38461538461538464</v>
      </c>
      <c r="BE1221" s="100">
        <v>2</v>
      </c>
      <c r="BF1221" s="31">
        <v>0.15384615384615385</v>
      </c>
      <c r="BG1221" s="100">
        <v>0</v>
      </c>
      <c r="BH1221" s="31">
        <v>0</v>
      </c>
      <c r="BI1221" s="27">
        <v>30.486153846153847</v>
      </c>
      <c r="BJ1221" s="27">
        <v>36.960999999999999</v>
      </c>
      <c r="BK1221" s="27" t="s">
        <v>102</v>
      </c>
      <c r="BL1221" s="57"/>
      <c r="BM1221" s="97">
        <v>37</v>
      </c>
      <c r="BN1221" s="253">
        <v>0</v>
      </c>
      <c r="BO1221" s="191">
        <v>0</v>
      </c>
      <c r="BP1221" s="191">
        <v>0</v>
      </c>
      <c r="BQ1221" s="191">
        <v>3</v>
      </c>
      <c r="BR1221" s="191">
        <v>21</v>
      </c>
      <c r="BS1221" s="191">
        <v>8</v>
      </c>
      <c r="BT1221" s="191">
        <v>3</v>
      </c>
      <c r="BU1221" s="191">
        <v>2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13</v>
      </c>
      <c r="CI1221" s="31">
        <v>0.35135135135135137</v>
      </c>
      <c r="CJ1221" s="100">
        <v>5</v>
      </c>
      <c r="CK1221" s="31">
        <v>0.13513513513513514</v>
      </c>
      <c r="CL1221" s="100">
        <v>0</v>
      </c>
      <c r="CM1221" s="31">
        <v>0</v>
      </c>
      <c r="CN1221" s="27">
        <v>29.687027027027028</v>
      </c>
      <c r="CO1221" s="27">
        <v>34.909999999999997</v>
      </c>
      <c r="CP1221" s="27">
        <v>41.252000000000002</v>
      </c>
      <c r="CQ1221" s="57"/>
    </row>
    <row r="1222" spans="1:95" x14ac:dyDescent="0.25">
      <c r="A1222" s="241">
        <v>6</v>
      </c>
      <c r="B1222" s="312">
        <v>0.125</v>
      </c>
      <c r="C1222" s="97">
        <v>21</v>
      </c>
      <c r="D1222" s="264">
        <v>0</v>
      </c>
      <c r="E1222" s="122">
        <v>0</v>
      </c>
      <c r="F1222" s="122">
        <v>0</v>
      </c>
      <c r="G1222" s="122">
        <v>0</v>
      </c>
      <c r="H1222" s="122">
        <v>14</v>
      </c>
      <c r="I1222" s="122">
        <v>5</v>
      </c>
      <c r="J1222" s="122">
        <v>2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6</v>
      </c>
      <c r="Y1222" s="31">
        <v>0.2857142857142857</v>
      </c>
      <c r="Z1222" s="100">
        <v>2</v>
      </c>
      <c r="AA1222" s="31">
        <v>9.5238095238095233E-2</v>
      </c>
      <c r="AB1222" s="100">
        <v>0</v>
      </c>
      <c r="AC1222" s="31">
        <v>0</v>
      </c>
      <c r="AD1222" s="27">
        <v>29.987619047619052</v>
      </c>
      <c r="AE1222" s="27">
        <v>33.036000000000001</v>
      </c>
      <c r="AF1222" s="27">
        <v>37.58</v>
      </c>
      <c r="AG1222" s="57"/>
      <c r="AH1222" s="97">
        <v>18</v>
      </c>
      <c r="AI1222" s="264">
        <v>0</v>
      </c>
      <c r="AJ1222" s="122">
        <v>0</v>
      </c>
      <c r="AK1222" s="122">
        <v>0</v>
      </c>
      <c r="AL1222" s="122">
        <v>2</v>
      </c>
      <c r="AM1222" s="122">
        <v>12</v>
      </c>
      <c r="AN1222" s="122">
        <v>4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4</v>
      </c>
      <c r="BD1222" s="31">
        <v>0.22222222222222221</v>
      </c>
      <c r="BE1222" s="100">
        <v>0</v>
      </c>
      <c r="BF1222" s="31">
        <v>0</v>
      </c>
      <c r="BG1222" s="100">
        <v>0</v>
      </c>
      <c r="BH1222" s="31">
        <v>0</v>
      </c>
      <c r="BI1222" s="27">
        <v>27.818888888888893</v>
      </c>
      <c r="BJ1222" s="27">
        <v>30.821499999999993</v>
      </c>
      <c r="BK1222" s="27" t="s">
        <v>102</v>
      </c>
      <c r="BL1222" s="57"/>
      <c r="BM1222" s="97">
        <v>39</v>
      </c>
      <c r="BN1222" s="253">
        <v>0</v>
      </c>
      <c r="BO1222" s="191">
        <v>0</v>
      </c>
      <c r="BP1222" s="191">
        <v>0</v>
      </c>
      <c r="BQ1222" s="191">
        <v>2</v>
      </c>
      <c r="BR1222" s="191">
        <v>26</v>
      </c>
      <c r="BS1222" s="191">
        <v>9</v>
      </c>
      <c r="BT1222" s="191">
        <v>2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10</v>
      </c>
      <c r="CI1222" s="31">
        <v>0.25641025641025639</v>
      </c>
      <c r="CJ1222" s="100">
        <v>2</v>
      </c>
      <c r="CK1222" s="31">
        <v>5.128205128205128E-2</v>
      </c>
      <c r="CL1222" s="100">
        <v>0</v>
      </c>
      <c r="CM1222" s="31">
        <v>0</v>
      </c>
      <c r="CN1222" s="27">
        <v>28.986666666666661</v>
      </c>
      <c r="CO1222" s="27">
        <v>31.86</v>
      </c>
      <c r="CP1222" s="27">
        <v>37.4</v>
      </c>
      <c r="CQ1222" s="57"/>
    </row>
    <row r="1223" spans="1:95" x14ac:dyDescent="0.25">
      <c r="A1223" s="241">
        <v>6</v>
      </c>
      <c r="B1223" s="312">
        <v>0.16666700000000001</v>
      </c>
      <c r="C1223" s="97">
        <v>19</v>
      </c>
      <c r="D1223" s="264">
        <v>0</v>
      </c>
      <c r="E1223" s="122">
        <v>0</v>
      </c>
      <c r="F1223" s="122">
        <v>0</v>
      </c>
      <c r="G1223" s="122">
        <v>1</v>
      </c>
      <c r="H1223" s="122">
        <v>7</v>
      </c>
      <c r="I1223" s="122">
        <v>9</v>
      </c>
      <c r="J1223" s="122">
        <v>1</v>
      </c>
      <c r="K1223" s="122">
        <v>1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11</v>
      </c>
      <c r="Y1223" s="31">
        <v>0.57894736842105265</v>
      </c>
      <c r="Z1223" s="100">
        <v>2</v>
      </c>
      <c r="AA1223" s="31">
        <v>0.10526315789473684</v>
      </c>
      <c r="AB1223" s="100">
        <v>0</v>
      </c>
      <c r="AC1223" s="31">
        <v>0</v>
      </c>
      <c r="AD1223" s="27">
        <v>30.101578947368424</v>
      </c>
      <c r="AE1223" s="27">
        <v>32.869999999999997</v>
      </c>
      <c r="AF1223" s="27">
        <v>40.24</v>
      </c>
      <c r="AG1223" s="57"/>
      <c r="AH1223" s="97">
        <v>32</v>
      </c>
      <c r="AI1223" s="264">
        <v>0</v>
      </c>
      <c r="AJ1223" s="122">
        <v>0</v>
      </c>
      <c r="AK1223" s="122">
        <v>0</v>
      </c>
      <c r="AL1223" s="122">
        <v>10</v>
      </c>
      <c r="AM1223" s="122">
        <v>16</v>
      </c>
      <c r="AN1223" s="122">
        <v>5</v>
      </c>
      <c r="AO1223" s="122">
        <v>1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6</v>
      </c>
      <c r="BD1223" s="31">
        <v>0.1875</v>
      </c>
      <c r="BE1223" s="100">
        <v>1</v>
      </c>
      <c r="BF1223" s="31">
        <v>3.125E-2</v>
      </c>
      <c r="BG1223" s="100">
        <v>0</v>
      </c>
      <c r="BH1223" s="31">
        <v>0</v>
      </c>
      <c r="BI1223" s="27">
        <v>27.044375000000009</v>
      </c>
      <c r="BJ1223" s="27">
        <v>32.159999999999997</v>
      </c>
      <c r="BK1223" s="27">
        <v>35.438999999999993</v>
      </c>
      <c r="BL1223" s="57"/>
      <c r="BM1223" s="97">
        <v>51</v>
      </c>
      <c r="BN1223" s="253">
        <v>0</v>
      </c>
      <c r="BO1223" s="191">
        <v>0</v>
      </c>
      <c r="BP1223" s="191">
        <v>0</v>
      </c>
      <c r="BQ1223" s="191">
        <v>11</v>
      </c>
      <c r="BR1223" s="191">
        <v>23</v>
      </c>
      <c r="BS1223" s="191">
        <v>14</v>
      </c>
      <c r="BT1223" s="191">
        <v>2</v>
      </c>
      <c r="BU1223" s="191">
        <v>1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17</v>
      </c>
      <c r="CI1223" s="31">
        <v>0.33333333333333331</v>
      </c>
      <c r="CJ1223" s="100">
        <v>3</v>
      </c>
      <c r="CK1223" s="31">
        <v>5.8823529411764705E-2</v>
      </c>
      <c r="CL1223" s="100">
        <v>0</v>
      </c>
      <c r="CM1223" s="31">
        <v>0</v>
      </c>
      <c r="CN1223" s="27">
        <v>28.183333333333337</v>
      </c>
      <c r="CO1223" s="27">
        <v>32.19</v>
      </c>
      <c r="CP1223" s="27">
        <v>37.816000000000003</v>
      </c>
      <c r="CQ1223" s="57"/>
    </row>
    <row r="1224" spans="1:95" x14ac:dyDescent="0.25">
      <c r="A1224" s="241">
        <v>6</v>
      </c>
      <c r="B1224" s="312">
        <v>0.20833299999999999</v>
      </c>
      <c r="C1224" s="97">
        <v>40</v>
      </c>
      <c r="D1224" s="264">
        <v>0</v>
      </c>
      <c r="E1224" s="122">
        <v>0</v>
      </c>
      <c r="F1224" s="122">
        <v>0</v>
      </c>
      <c r="G1224" s="122">
        <v>3</v>
      </c>
      <c r="H1224" s="122">
        <v>19</v>
      </c>
      <c r="I1224" s="122">
        <v>17</v>
      </c>
      <c r="J1224" s="122">
        <v>1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18</v>
      </c>
      <c r="Y1224" s="31">
        <v>0.45</v>
      </c>
      <c r="Z1224" s="100">
        <v>1</v>
      </c>
      <c r="AA1224" s="31">
        <v>2.5000000000000001E-2</v>
      </c>
      <c r="AB1224" s="100">
        <v>0</v>
      </c>
      <c r="AC1224" s="31">
        <v>0</v>
      </c>
      <c r="AD1224" s="27">
        <v>28.752999999999997</v>
      </c>
      <c r="AE1224" s="27">
        <v>31.958500000000001</v>
      </c>
      <c r="AF1224" s="27">
        <v>32.558</v>
      </c>
      <c r="AG1224" s="57"/>
      <c r="AH1224" s="97">
        <v>31</v>
      </c>
      <c r="AI1224" s="264">
        <v>0</v>
      </c>
      <c r="AJ1224" s="122">
        <v>0</v>
      </c>
      <c r="AK1224" s="122">
        <v>0</v>
      </c>
      <c r="AL1224" s="122">
        <v>3</v>
      </c>
      <c r="AM1224" s="122">
        <v>16</v>
      </c>
      <c r="AN1224" s="122">
        <v>12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12</v>
      </c>
      <c r="BD1224" s="31">
        <v>0.38709677419354838</v>
      </c>
      <c r="BE1224" s="100">
        <v>0</v>
      </c>
      <c r="BF1224" s="31">
        <v>0</v>
      </c>
      <c r="BG1224" s="100">
        <v>0</v>
      </c>
      <c r="BH1224" s="31">
        <v>0</v>
      </c>
      <c r="BI1224" s="27">
        <v>28.512903225806451</v>
      </c>
      <c r="BJ1224" s="27">
        <v>32.372</v>
      </c>
      <c r="BK1224" s="27">
        <v>33.619999999999997</v>
      </c>
      <c r="BL1224" s="57"/>
      <c r="BM1224" s="97">
        <v>71</v>
      </c>
      <c r="BN1224" s="253">
        <v>0</v>
      </c>
      <c r="BO1224" s="191">
        <v>0</v>
      </c>
      <c r="BP1224" s="191">
        <v>0</v>
      </c>
      <c r="BQ1224" s="191">
        <v>6</v>
      </c>
      <c r="BR1224" s="191">
        <v>35</v>
      </c>
      <c r="BS1224" s="191">
        <v>29</v>
      </c>
      <c r="BT1224" s="191">
        <v>1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30</v>
      </c>
      <c r="CI1224" s="31">
        <v>0.42253521126760563</v>
      </c>
      <c r="CJ1224" s="100">
        <v>1</v>
      </c>
      <c r="CK1224" s="31">
        <v>1.4084507042253521E-2</v>
      </c>
      <c r="CL1224" s="100">
        <v>0</v>
      </c>
      <c r="CM1224" s="31">
        <v>0</v>
      </c>
      <c r="CN1224" s="27">
        <v>28.648169014084498</v>
      </c>
      <c r="CO1224" s="27">
        <v>32.212000000000003</v>
      </c>
      <c r="CP1224" s="27">
        <v>33.083999999999996</v>
      </c>
      <c r="CQ1224" s="57"/>
    </row>
    <row r="1225" spans="1:95" x14ac:dyDescent="0.25">
      <c r="A1225" s="241">
        <v>6</v>
      </c>
      <c r="B1225" s="312">
        <v>0.25</v>
      </c>
      <c r="C1225" s="97">
        <v>49</v>
      </c>
      <c r="D1225" s="264">
        <v>0</v>
      </c>
      <c r="E1225" s="122">
        <v>0</v>
      </c>
      <c r="F1225" s="122">
        <v>1</v>
      </c>
      <c r="G1225" s="122">
        <v>11</v>
      </c>
      <c r="H1225" s="122">
        <v>16</v>
      </c>
      <c r="I1225" s="122">
        <v>18</v>
      </c>
      <c r="J1225" s="122">
        <v>2</v>
      </c>
      <c r="K1225" s="122">
        <v>1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21</v>
      </c>
      <c r="Y1225" s="31">
        <v>0.42857142857142855</v>
      </c>
      <c r="Z1225" s="100">
        <v>3</v>
      </c>
      <c r="AA1225" s="31">
        <v>6.1224489795918366E-2</v>
      </c>
      <c r="AB1225" s="100">
        <v>0</v>
      </c>
      <c r="AC1225" s="31">
        <v>0</v>
      </c>
      <c r="AD1225" s="27">
        <v>28.555306122448979</v>
      </c>
      <c r="AE1225" s="27">
        <v>33.950000000000003</v>
      </c>
      <c r="AF1225" s="27">
        <v>35.195</v>
      </c>
      <c r="AG1225" s="57"/>
      <c r="AH1225" s="97">
        <v>60</v>
      </c>
      <c r="AI1225" s="264">
        <v>0</v>
      </c>
      <c r="AJ1225" s="122">
        <v>1</v>
      </c>
      <c r="AK1225" s="122">
        <v>3</v>
      </c>
      <c r="AL1225" s="122">
        <v>14</v>
      </c>
      <c r="AM1225" s="122">
        <v>30</v>
      </c>
      <c r="AN1225" s="122">
        <v>10</v>
      </c>
      <c r="AO1225" s="122">
        <v>2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12</v>
      </c>
      <c r="BD1225" s="31">
        <v>0.2</v>
      </c>
      <c r="BE1225" s="100">
        <v>2</v>
      </c>
      <c r="BF1225" s="31">
        <v>3.3333333333333333E-2</v>
      </c>
      <c r="BG1225" s="100">
        <v>0</v>
      </c>
      <c r="BH1225" s="31">
        <v>0</v>
      </c>
      <c r="BI1225" s="27">
        <v>26.764666666666663</v>
      </c>
      <c r="BJ1225" s="27">
        <v>31.213999999999999</v>
      </c>
      <c r="BK1225" s="27">
        <v>34.798499999999997</v>
      </c>
      <c r="BL1225" s="57"/>
      <c r="BM1225" s="97">
        <v>109</v>
      </c>
      <c r="BN1225" s="253">
        <v>0</v>
      </c>
      <c r="BO1225" s="191">
        <v>1</v>
      </c>
      <c r="BP1225" s="191">
        <v>4</v>
      </c>
      <c r="BQ1225" s="191">
        <v>25</v>
      </c>
      <c r="BR1225" s="191">
        <v>46</v>
      </c>
      <c r="BS1225" s="191">
        <v>28</v>
      </c>
      <c r="BT1225" s="191">
        <v>4</v>
      </c>
      <c r="BU1225" s="191">
        <v>1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33</v>
      </c>
      <c r="CI1225" s="31">
        <v>0.30275229357798167</v>
      </c>
      <c r="CJ1225" s="100">
        <v>5</v>
      </c>
      <c r="CK1225" s="31">
        <v>4.5871559633027525E-2</v>
      </c>
      <c r="CL1225" s="100">
        <v>0</v>
      </c>
      <c r="CM1225" s="31">
        <v>0</v>
      </c>
      <c r="CN1225" s="27">
        <v>27.569633027522929</v>
      </c>
      <c r="CO1225" s="27">
        <v>32.75</v>
      </c>
      <c r="CP1225" s="27">
        <v>34.975000000000001</v>
      </c>
      <c r="CQ1225" s="57"/>
    </row>
    <row r="1226" spans="1:95" x14ac:dyDescent="0.25">
      <c r="A1226" s="241">
        <v>6</v>
      </c>
      <c r="B1226" s="312">
        <v>0.29166700000000001</v>
      </c>
      <c r="C1226" s="97">
        <v>99</v>
      </c>
      <c r="D1226" s="264">
        <v>0</v>
      </c>
      <c r="E1226" s="122">
        <v>1</v>
      </c>
      <c r="F1226" s="122">
        <v>0</v>
      </c>
      <c r="G1226" s="122">
        <v>23</v>
      </c>
      <c r="H1226" s="122">
        <v>42</v>
      </c>
      <c r="I1226" s="122">
        <v>31</v>
      </c>
      <c r="J1226" s="122">
        <v>2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33</v>
      </c>
      <c r="Y1226" s="31">
        <v>0.33333333333333331</v>
      </c>
      <c r="Z1226" s="100">
        <v>2</v>
      </c>
      <c r="AA1226" s="31">
        <v>2.0202020202020204E-2</v>
      </c>
      <c r="AB1226" s="100">
        <v>0</v>
      </c>
      <c r="AC1226" s="31">
        <v>0</v>
      </c>
      <c r="AD1226" s="27">
        <v>28.001919191919178</v>
      </c>
      <c r="AE1226" s="27">
        <v>32.450000000000003</v>
      </c>
      <c r="AF1226" s="27">
        <v>34.18</v>
      </c>
      <c r="AG1226" s="57"/>
      <c r="AH1226" s="97">
        <v>111</v>
      </c>
      <c r="AI1226" s="264">
        <v>0</v>
      </c>
      <c r="AJ1226" s="122">
        <v>0</v>
      </c>
      <c r="AK1226" s="122">
        <v>5</v>
      </c>
      <c r="AL1226" s="122">
        <v>23</v>
      </c>
      <c r="AM1226" s="122">
        <v>54</v>
      </c>
      <c r="AN1226" s="122">
        <v>24</v>
      </c>
      <c r="AO1226" s="122">
        <v>4</v>
      </c>
      <c r="AP1226" s="122">
        <v>1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29</v>
      </c>
      <c r="BD1226" s="31">
        <v>0.26126126126126126</v>
      </c>
      <c r="BE1226" s="100">
        <v>5</v>
      </c>
      <c r="BF1226" s="31">
        <v>4.5045045045045043E-2</v>
      </c>
      <c r="BG1226" s="100">
        <v>0</v>
      </c>
      <c r="BH1226" s="31">
        <v>0</v>
      </c>
      <c r="BI1226" s="27">
        <v>27.586306306306312</v>
      </c>
      <c r="BJ1226" s="27">
        <v>32.073999999999998</v>
      </c>
      <c r="BK1226" s="27">
        <v>34.629999999999988</v>
      </c>
      <c r="BL1226" s="57"/>
      <c r="BM1226" s="97">
        <v>210</v>
      </c>
      <c r="BN1226" s="253">
        <v>0</v>
      </c>
      <c r="BO1226" s="191">
        <v>1</v>
      </c>
      <c r="BP1226" s="191">
        <v>5</v>
      </c>
      <c r="BQ1226" s="191">
        <v>46</v>
      </c>
      <c r="BR1226" s="191">
        <v>96</v>
      </c>
      <c r="BS1226" s="191">
        <v>55</v>
      </c>
      <c r="BT1226" s="191">
        <v>6</v>
      </c>
      <c r="BU1226" s="191">
        <v>1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62</v>
      </c>
      <c r="CI1226" s="31">
        <v>0.29523809523809524</v>
      </c>
      <c r="CJ1226" s="100">
        <v>7</v>
      </c>
      <c r="CK1226" s="31">
        <v>3.3333333333333333E-2</v>
      </c>
      <c r="CL1226" s="100">
        <v>0</v>
      </c>
      <c r="CM1226" s="31">
        <v>0</v>
      </c>
      <c r="CN1226" s="27">
        <v>27.782238095238075</v>
      </c>
      <c r="CO1226" s="27">
        <v>32.217500000000001</v>
      </c>
      <c r="CP1226" s="27">
        <v>34.097499999999997</v>
      </c>
      <c r="CQ1226" s="57"/>
    </row>
    <row r="1227" spans="1:95" x14ac:dyDescent="0.25">
      <c r="A1227" s="241">
        <v>6</v>
      </c>
      <c r="B1227" s="312">
        <v>0.33333299999999999</v>
      </c>
      <c r="C1227" s="97">
        <v>186</v>
      </c>
      <c r="D1227" s="264">
        <v>0</v>
      </c>
      <c r="E1227" s="122">
        <v>1</v>
      </c>
      <c r="F1227" s="122">
        <v>7</v>
      </c>
      <c r="G1227" s="122">
        <v>46</v>
      </c>
      <c r="H1227" s="122">
        <v>99</v>
      </c>
      <c r="I1227" s="122">
        <v>31</v>
      </c>
      <c r="J1227" s="122">
        <v>2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33</v>
      </c>
      <c r="Y1227" s="31">
        <v>0.17741935483870969</v>
      </c>
      <c r="Z1227" s="100">
        <v>2</v>
      </c>
      <c r="AA1227" s="31">
        <v>1.0752688172043012E-2</v>
      </c>
      <c r="AB1227" s="100">
        <v>0</v>
      </c>
      <c r="AC1227" s="31">
        <v>0</v>
      </c>
      <c r="AD1227" s="27">
        <v>26.742580645161286</v>
      </c>
      <c r="AE1227" s="27">
        <v>30.3995</v>
      </c>
      <c r="AF1227" s="27">
        <v>32.83</v>
      </c>
      <c r="AG1227" s="57"/>
      <c r="AH1227" s="97">
        <v>167</v>
      </c>
      <c r="AI1227" s="264">
        <v>0</v>
      </c>
      <c r="AJ1227" s="122">
        <v>0</v>
      </c>
      <c r="AK1227" s="122">
        <v>8</v>
      </c>
      <c r="AL1227" s="122">
        <v>38</v>
      </c>
      <c r="AM1227" s="122">
        <v>76</v>
      </c>
      <c r="AN1227" s="122">
        <v>35</v>
      </c>
      <c r="AO1227" s="122">
        <v>6</v>
      </c>
      <c r="AP1227" s="122">
        <v>3</v>
      </c>
      <c r="AQ1227" s="122">
        <v>1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45</v>
      </c>
      <c r="BD1227" s="31">
        <v>0.26946107784431139</v>
      </c>
      <c r="BE1227" s="100">
        <v>10</v>
      </c>
      <c r="BF1227" s="31">
        <v>5.9880239520958084E-2</v>
      </c>
      <c r="BG1227" s="100">
        <v>1</v>
      </c>
      <c r="BH1227" s="31">
        <v>5.9880239520958087E-3</v>
      </c>
      <c r="BI1227" s="27">
        <v>27.623952095808377</v>
      </c>
      <c r="BJ1227" s="27">
        <v>31.803999999999998</v>
      </c>
      <c r="BK1227" s="27">
        <v>36.969999999999992</v>
      </c>
      <c r="BL1227" s="57"/>
      <c r="BM1227" s="97">
        <v>353</v>
      </c>
      <c r="BN1227" s="253">
        <v>0</v>
      </c>
      <c r="BO1227" s="191">
        <v>1</v>
      </c>
      <c r="BP1227" s="191">
        <v>15</v>
      </c>
      <c r="BQ1227" s="191">
        <v>84</v>
      </c>
      <c r="BR1227" s="191">
        <v>175</v>
      </c>
      <c r="BS1227" s="191">
        <v>66</v>
      </c>
      <c r="BT1227" s="191">
        <v>8</v>
      </c>
      <c r="BU1227" s="191">
        <v>3</v>
      </c>
      <c r="BV1227" s="191">
        <v>1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78</v>
      </c>
      <c r="CI1227" s="31">
        <v>0.22096317280453256</v>
      </c>
      <c r="CJ1227" s="100">
        <v>12</v>
      </c>
      <c r="CK1227" s="31">
        <v>3.39943342776204E-2</v>
      </c>
      <c r="CL1227" s="100">
        <v>1</v>
      </c>
      <c r="CM1227" s="31">
        <v>2.8328611898016999E-3</v>
      </c>
      <c r="CN1227" s="27">
        <v>27.159546742209624</v>
      </c>
      <c r="CO1227" s="27">
        <v>30.888999999999999</v>
      </c>
      <c r="CP1227" s="27">
        <v>34.165999999999997</v>
      </c>
      <c r="CQ1227" s="57"/>
    </row>
    <row r="1228" spans="1:95" x14ac:dyDescent="0.25">
      <c r="A1228" s="241">
        <v>6</v>
      </c>
      <c r="B1228" s="312">
        <v>0.375</v>
      </c>
      <c r="C1228" s="97">
        <v>237</v>
      </c>
      <c r="D1228" s="264">
        <v>0</v>
      </c>
      <c r="E1228" s="122">
        <v>1</v>
      </c>
      <c r="F1228" s="122">
        <v>10</v>
      </c>
      <c r="G1228" s="122">
        <v>62</v>
      </c>
      <c r="H1228" s="122">
        <v>117</v>
      </c>
      <c r="I1228" s="122">
        <v>42</v>
      </c>
      <c r="J1228" s="122">
        <v>5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47</v>
      </c>
      <c r="Y1228" s="31">
        <v>0.19831223628691982</v>
      </c>
      <c r="Z1228" s="100">
        <v>5</v>
      </c>
      <c r="AA1228" s="31">
        <v>2.1097046413502109E-2</v>
      </c>
      <c r="AB1228" s="100">
        <v>0</v>
      </c>
      <c r="AC1228" s="31">
        <v>0</v>
      </c>
      <c r="AD1228" s="27">
        <v>26.744345991561165</v>
      </c>
      <c r="AE1228" s="27">
        <v>30.873999999999999</v>
      </c>
      <c r="AF1228" s="27">
        <v>33.396999999999998</v>
      </c>
      <c r="AG1228" s="57"/>
      <c r="AH1228" s="97">
        <v>199</v>
      </c>
      <c r="AI1228" s="264">
        <v>0</v>
      </c>
      <c r="AJ1228" s="122">
        <v>0</v>
      </c>
      <c r="AK1228" s="122">
        <v>16</v>
      </c>
      <c r="AL1228" s="122">
        <v>57</v>
      </c>
      <c r="AM1228" s="122">
        <v>102</v>
      </c>
      <c r="AN1228" s="122">
        <v>20</v>
      </c>
      <c r="AO1228" s="122">
        <v>3</v>
      </c>
      <c r="AP1228" s="122">
        <v>1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24</v>
      </c>
      <c r="BD1228" s="31">
        <v>0.12060301507537688</v>
      </c>
      <c r="BE1228" s="100">
        <v>4</v>
      </c>
      <c r="BF1228" s="31">
        <v>2.0100502512562814E-2</v>
      </c>
      <c r="BG1228" s="100">
        <v>0</v>
      </c>
      <c r="BH1228" s="31">
        <v>0</v>
      </c>
      <c r="BI1228" s="27">
        <v>25.986834170854248</v>
      </c>
      <c r="BJ1228" s="27">
        <v>29.65</v>
      </c>
      <c r="BK1228" s="27">
        <v>32.630000000000003</v>
      </c>
      <c r="BL1228" s="57"/>
      <c r="BM1228" s="97">
        <v>436</v>
      </c>
      <c r="BN1228" s="253">
        <v>0</v>
      </c>
      <c r="BO1228" s="191">
        <v>1</v>
      </c>
      <c r="BP1228" s="191">
        <v>26</v>
      </c>
      <c r="BQ1228" s="191">
        <v>119</v>
      </c>
      <c r="BR1228" s="191">
        <v>219</v>
      </c>
      <c r="BS1228" s="191">
        <v>62</v>
      </c>
      <c r="BT1228" s="191">
        <v>8</v>
      </c>
      <c r="BU1228" s="191">
        <v>1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71</v>
      </c>
      <c r="CI1228" s="31">
        <v>0.1628440366972477</v>
      </c>
      <c r="CJ1228" s="100">
        <v>9</v>
      </c>
      <c r="CK1228" s="31">
        <v>2.0642201834862386E-2</v>
      </c>
      <c r="CL1228" s="100">
        <v>0</v>
      </c>
      <c r="CM1228" s="31">
        <v>0</v>
      </c>
      <c r="CN1228" s="27">
        <v>26.398600917431189</v>
      </c>
      <c r="CO1228" s="27">
        <v>30.331499999999998</v>
      </c>
      <c r="CP1228" s="27">
        <v>32.8795</v>
      </c>
      <c r="CQ1228" s="57"/>
    </row>
    <row r="1229" spans="1:95" x14ac:dyDescent="0.25">
      <c r="A1229" s="241">
        <v>6</v>
      </c>
      <c r="B1229" s="312">
        <v>0.41666700000000001</v>
      </c>
      <c r="C1229" s="97">
        <v>285</v>
      </c>
      <c r="D1229" s="264">
        <v>4</v>
      </c>
      <c r="E1229" s="122">
        <v>0</v>
      </c>
      <c r="F1229" s="122">
        <v>28</v>
      </c>
      <c r="G1229" s="122">
        <v>97</v>
      </c>
      <c r="H1229" s="122">
        <v>121</v>
      </c>
      <c r="I1229" s="122">
        <v>32</v>
      </c>
      <c r="J1229" s="122">
        <v>1</v>
      </c>
      <c r="K1229" s="122">
        <v>2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35</v>
      </c>
      <c r="Y1229" s="31">
        <v>0.12280701754385964</v>
      </c>
      <c r="Z1229" s="100">
        <v>3</v>
      </c>
      <c r="AA1229" s="31">
        <v>1.0526315789473684E-2</v>
      </c>
      <c r="AB1229" s="100">
        <v>0</v>
      </c>
      <c r="AC1229" s="31">
        <v>0</v>
      </c>
      <c r="AD1229" s="27">
        <v>25.323894736842096</v>
      </c>
      <c r="AE1229" s="27">
        <v>29.71</v>
      </c>
      <c r="AF1229" s="27">
        <v>32.442</v>
      </c>
      <c r="AG1229" s="57"/>
      <c r="AH1229" s="97">
        <v>238</v>
      </c>
      <c r="AI1229" s="264">
        <v>0</v>
      </c>
      <c r="AJ1229" s="122">
        <v>1</v>
      </c>
      <c r="AK1229" s="122">
        <v>15</v>
      </c>
      <c r="AL1229" s="122">
        <v>81</v>
      </c>
      <c r="AM1229" s="122">
        <v>110</v>
      </c>
      <c r="AN1229" s="122">
        <v>24</v>
      </c>
      <c r="AO1229" s="122">
        <v>5</v>
      </c>
      <c r="AP1229" s="122">
        <v>1</v>
      </c>
      <c r="AQ1229" s="122">
        <v>0</v>
      </c>
      <c r="AR1229" s="122">
        <v>1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31</v>
      </c>
      <c r="BD1229" s="31">
        <v>0.13025210084033614</v>
      </c>
      <c r="BE1229" s="100">
        <v>7</v>
      </c>
      <c r="BF1229" s="31">
        <v>2.9411764705882353E-2</v>
      </c>
      <c r="BG1229" s="100">
        <v>1</v>
      </c>
      <c r="BH1229" s="31">
        <v>4.2016806722689074E-3</v>
      </c>
      <c r="BI1229" s="27">
        <v>25.971932773109234</v>
      </c>
      <c r="BJ1229" s="27">
        <v>29.74</v>
      </c>
      <c r="BK1229" s="27">
        <v>33.434999999999995</v>
      </c>
      <c r="BL1229" s="57"/>
      <c r="BM1229" s="97">
        <v>523</v>
      </c>
      <c r="BN1229" s="253">
        <v>4</v>
      </c>
      <c r="BO1229" s="191">
        <v>1</v>
      </c>
      <c r="BP1229" s="191">
        <v>43</v>
      </c>
      <c r="BQ1229" s="191">
        <v>178</v>
      </c>
      <c r="BR1229" s="191">
        <v>231</v>
      </c>
      <c r="BS1229" s="191">
        <v>56</v>
      </c>
      <c r="BT1229" s="191">
        <v>6</v>
      </c>
      <c r="BU1229" s="191">
        <v>3</v>
      </c>
      <c r="BV1229" s="191">
        <v>0</v>
      </c>
      <c r="BW1229" s="191">
        <v>1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66</v>
      </c>
      <c r="CI1229" s="31">
        <v>0.12619502868068833</v>
      </c>
      <c r="CJ1229" s="100">
        <v>10</v>
      </c>
      <c r="CK1229" s="31">
        <v>1.9120458891013385E-2</v>
      </c>
      <c r="CL1229" s="100">
        <v>1</v>
      </c>
      <c r="CM1229" s="31">
        <v>1.9120458891013384E-3</v>
      </c>
      <c r="CN1229" s="27">
        <v>25.618795411089856</v>
      </c>
      <c r="CO1229" s="27">
        <v>29.713999999999999</v>
      </c>
      <c r="CP1229" s="27">
        <v>32.497999999999998</v>
      </c>
      <c r="CQ1229" s="57"/>
    </row>
    <row r="1230" spans="1:95" x14ac:dyDescent="0.25">
      <c r="A1230" s="241">
        <v>6</v>
      </c>
      <c r="B1230" s="312">
        <v>0.45833299999999999</v>
      </c>
      <c r="C1230" s="97">
        <v>274</v>
      </c>
      <c r="D1230" s="264">
        <v>6</v>
      </c>
      <c r="E1230" s="122">
        <v>3</v>
      </c>
      <c r="F1230" s="122">
        <v>13</v>
      </c>
      <c r="G1230" s="122">
        <v>80</v>
      </c>
      <c r="H1230" s="122">
        <v>134</v>
      </c>
      <c r="I1230" s="122">
        <v>31</v>
      </c>
      <c r="J1230" s="122">
        <v>7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37</v>
      </c>
      <c r="Y1230" s="31">
        <v>0.13503649635036497</v>
      </c>
      <c r="Z1230" s="100">
        <v>7</v>
      </c>
      <c r="AA1230" s="31">
        <v>2.5547445255474453E-2</v>
      </c>
      <c r="AB1230" s="100">
        <v>0</v>
      </c>
      <c r="AC1230" s="31">
        <v>0</v>
      </c>
      <c r="AD1230" s="27">
        <v>25.744306569343063</v>
      </c>
      <c r="AE1230" s="27">
        <v>29.577500000000001</v>
      </c>
      <c r="AF1230" s="27">
        <v>33.730000000000004</v>
      </c>
      <c r="AG1230" s="57"/>
      <c r="AH1230" s="97">
        <v>245</v>
      </c>
      <c r="AI1230" s="264">
        <v>0</v>
      </c>
      <c r="AJ1230" s="122">
        <v>2</v>
      </c>
      <c r="AK1230" s="122">
        <v>10</v>
      </c>
      <c r="AL1230" s="122">
        <v>72</v>
      </c>
      <c r="AM1230" s="122">
        <v>118</v>
      </c>
      <c r="AN1230" s="122">
        <v>37</v>
      </c>
      <c r="AO1230" s="122">
        <v>6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42</v>
      </c>
      <c r="BD1230" s="31">
        <v>0.17142857142857143</v>
      </c>
      <c r="BE1230" s="100">
        <v>6</v>
      </c>
      <c r="BF1230" s="31">
        <v>2.4489795918367346E-2</v>
      </c>
      <c r="BG1230" s="100">
        <v>0</v>
      </c>
      <c r="BH1230" s="31">
        <v>0</v>
      </c>
      <c r="BI1230" s="27">
        <v>26.317959183673469</v>
      </c>
      <c r="BJ1230" s="27">
        <v>30.279999999999998</v>
      </c>
      <c r="BK1230" s="27">
        <v>32.568999999999996</v>
      </c>
      <c r="BL1230" s="57"/>
      <c r="BM1230" s="97">
        <v>519</v>
      </c>
      <c r="BN1230" s="253">
        <v>6</v>
      </c>
      <c r="BO1230" s="191">
        <v>5</v>
      </c>
      <c r="BP1230" s="191">
        <v>23</v>
      </c>
      <c r="BQ1230" s="191">
        <v>152</v>
      </c>
      <c r="BR1230" s="191">
        <v>252</v>
      </c>
      <c r="BS1230" s="191">
        <v>68</v>
      </c>
      <c r="BT1230" s="191">
        <v>13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79</v>
      </c>
      <c r="CI1230" s="31">
        <v>0.15221579961464354</v>
      </c>
      <c r="CJ1230" s="100">
        <v>13</v>
      </c>
      <c r="CK1230" s="31">
        <v>2.5048169556840076E-2</v>
      </c>
      <c r="CL1230" s="100">
        <v>0</v>
      </c>
      <c r="CM1230" s="31">
        <v>0</v>
      </c>
      <c r="CN1230" s="27">
        <v>26.015105973025072</v>
      </c>
      <c r="CO1230" s="27">
        <v>30.04</v>
      </c>
      <c r="CP1230" s="27">
        <v>33.270000000000003</v>
      </c>
      <c r="CQ1230" s="57"/>
    </row>
    <row r="1231" spans="1:95" x14ac:dyDescent="0.25">
      <c r="A1231" s="241">
        <v>6</v>
      </c>
      <c r="B1231" s="312">
        <v>0.5</v>
      </c>
      <c r="C1231" s="97">
        <v>334</v>
      </c>
      <c r="D1231" s="264">
        <v>9</v>
      </c>
      <c r="E1231" s="122">
        <v>8</v>
      </c>
      <c r="F1231" s="122">
        <v>19</v>
      </c>
      <c r="G1231" s="122">
        <v>77</v>
      </c>
      <c r="H1231" s="122">
        <v>172</v>
      </c>
      <c r="I1231" s="122">
        <v>47</v>
      </c>
      <c r="J1231" s="122">
        <v>2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49</v>
      </c>
      <c r="Y1231" s="31">
        <v>0.1467065868263473</v>
      </c>
      <c r="Z1231" s="100">
        <v>2</v>
      </c>
      <c r="AA1231" s="31">
        <v>5.9880239520958087E-3</v>
      </c>
      <c r="AB1231" s="100">
        <v>0</v>
      </c>
      <c r="AC1231" s="31">
        <v>0</v>
      </c>
      <c r="AD1231" s="27">
        <v>25.757035928143708</v>
      </c>
      <c r="AE1231" s="27">
        <v>29.925000000000001</v>
      </c>
      <c r="AF1231" s="27">
        <v>32.352499999999999</v>
      </c>
      <c r="AG1231" s="57"/>
      <c r="AH1231" s="97">
        <v>252</v>
      </c>
      <c r="AI1231" s="264">
        <v>2</v>
      </c>
      <c r="AJ1231" s="122">
        <v>2</v>
      </c>
      <c r="AK1231" s="122">
        <v>10</v>
      </c>
      <c r="AL1231" s="122">
        <v>83</v>
      </c>
      <c r="AM1231" s="122">
        <v>132</v>
      </c>
      <c r="AN1231" s="122">
        <v>17</v>
      </c>
      <c r="AO1231" s="122">
        <v>5</v>
      </c>
      <c r="AP1231" s="122">
        <v>1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23</v>
      </c>
      <c r="BD1231" s="31">
        <v>9.1269841269841265E-2</v>
      </c>
      <c r="BE1231" s="100">
        <v>6</v>
      </c>
      <c r="BF1231" s="31">
        <v>2.3809523809523808E-2</v>
      </c>
      <c r="BG1231" s="100">
        <v>0</v>
      </c>
      <c r="BH1231" s="31">
        <v>0</v>
      </c>
      <c r="BI1231" s="27">
        <v>25.801388888888891</v>
      </c>
      <c r="BJ1231" s="27">
        <v>29.263999999999999</v>
      </c>
      <c r="BK1231" s="27">
        <v>32.201999999999991</v>
      </c>
      <c r="BL1231" s="57"/>
      <c r="BM1231" s="97">
        <v>586</v>
      </c>
      <c r="BN1231" s="253">
        <v>11</v>
      </c>
      <c r="BO1231" s="191">
        <v>10</v>
      </c>
      <c r="BP1231" s="191">
        <v>29</v>
      </c>
      <c r="BQ1231" s="191">
        <v>160</v>
      </c>
      <c r="BR1231" s="191">
        <v>304</v>
      </c>
      <c r="BS1231" s="191">
        <v>64</v>
      </c>
      <c r="BT1231" s="191">
        <v>7</v>
      </c>
      <c r="BU1231" s="191">
        <v>1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72</v>
      </c>
      <c r="CI1231" s="31">
        <v>0.12286689419795221</v>
      </c>
      <c r="CJ1231" s="100">
        <v>8</v>
      </c>
      <c r="CK1231" s="31">
        <v>1.3651877133105802E-2</v>
      </c>
      <c r="CL1231" s="100">
        <v>0</v>
      </c>
      <c r="CM1231" s="31">
        <v>0</v>
      </c>
      <c r="CN1231" s="27">
        <v>25.776109215017055</v>
      </c>
      <c r="CO1231" s="27">
        <v>29.728000000000002</v>
      </c>
      <c r="CP1231" s="27">
        <v>32.275999999999996</v>
      </c>
      <c r="CQ1231" s="57"/>
    </row>
    <row r="1232" spans="1:95" x14ac:dyDescent="0.25">
      <c r="A1232" s="241">
        <v>6</v>
      </c>
      <c r="B1232" s="312">
        <v>0.54166700000000001</v>
      </c>
      <c r="C1232" s="97">
        <v>315</v>
      </c>
      <c r="D1232" s="264">
        <v>2</v>
      </c>
      <c r="E1232" s="122">
        <v>7</v>
      </c>
      <c r="F1232" s="122">
        <v>16</v>
      </c>
      <c r="G1232" s="122">
        <v>86</v>
      </c>
      <c r="H1232" s="122">
        <v>150</v>
      </c>
      <c r="I1232" s="122">
        <v>48</v>
      </c>
      <c r="J1232" s="122">
        <v>5</v>
      </c>
      <c r="K1232" s="122">
        <v>1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54</v>
      </c>
      <c r="Y1232" s="31">
        <v>0.17142857142857143</v>
      </c>
      <c r="Z1232" s="100">
        <v>6</v>
      </c>
      <c r="AA1232" s="31">
        <v>1.9047619047619049E-2</v>
      </c>
      <c r="AB1232" s="100">
        <v>0</v>
      </c>
      <c r="AC1232" s="31">
        <v>0</v>
      </c>
      <c r="AD1232" s="27">
        <v>26.20253968253969</v>
      </c>
      <c r="AE1232" s="27">
        <v>30.351999999999997</v>
      </c>
      <c r="AF1232" s="27">
        <v>32.936</v>
      </c>
      <c r="AG1232" s="57"/>
      <c r="AH1232" s="97">
        <v>257</v>
      </c>
      <c r="AI1232" s="264">
        <v>0</v>
      </c>
      <c r="AJ1232" s="122">
        <v>1</v>
      </c>
      <c r="AK1232" s="122">
        <v>9</v>
      </c>
      <c r="AL1232" s="122">
        <v>84</v>
      </c>
      <c r="AM1232" s="122">
        <v>120</v>
      </c>
      <c r="AN1232" s="122">
        <v>40</v>
      </c>
      <c r="AO1232" s="122">
        <v>3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43</v>
      </c>
      <c r="BD1232" s="31">
        <v>0.16731517509727625</v>
      </c>
      <c r="BE1232" s="100">
        <v>3</v>
      </c>
      <c r="BF1232" s="31">
        <v>1.1673151750972763E-2</v>
      </c>
      <c r="BG1232" s="100">
        <v>0</v>
      </c>
      <c r="BH1232" s="31">
        <v>0</v>
      </c>
      <c r="BI1232" s="27">
        <v>26.342684824902733</v>
      </c>
      <c r="BJ1232" s="27">
        <v>30.07</v>
      </c>
      <c r="BK1232" s="27">
        <v>32.538000000000004</v>
      </c>
      <c r="BL1232" s="57"/>
      <c r="BM1232" s="97">
        <v>572</v>
      </c>
      <c r="BN1232" s="253">
        <v>2</v>
      </c>
      <c r="BO1232" s="191">
        <v>8</v>
      </c>
      <c r="BP1232" s="191">
        <v>25</v>
      </c>
      <c r="BQ1232" s="191">
        <v>170</v>
      </c>
      <c r="BR1232" s="191">
        <v>270</v>
      </c>
      <c r="BS1232" s="191">
        <v>88</v>
      </c>
      <c r="BT1232" s="191">
        <v>8</v>
      </c>
      <c r="BU1232" s="191">
        <v>1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97</v>
      </c>
      <c r="CI1232" s="31">
        <v>0.16958041958041958</v>
      </c>
      <c r="CJ1232" s="100">
        <v>9</v>
      </c>
      <c r="CK1232" s="31">
        <v>1.5734265734265736E-2</v>
      </c>
      <c r="CL1232" s="100">
        <v>0</v>
      </c>
      <c r="CM1232" s="31">
        <v>0</v>
      </c>
      <c r="CN1232" s="27">
        <v>26.265506993006998</v>
      </c>
      <c r="CO1232" s="27">
        <v>30.161000000000001</v>
      </c>
      <c r="CP1232" s="27">
        <v>32.725000000000001</v>
      </c>
      <c r="CQ1232" s="57"/>
    </row>
    <row r="1233" spans="1:95" x14ac:dyDescent="0.25">
      <c r="A1233" s="241">
        <v>6</v>
      </c>
      <c r="B1233" s="312">
        <v>0.58333299999999999</v>
      </c>
      <c r="C1233" s="97">
        <v>385</v>
      </c>
      <c r="D1233" s="264">
        <v>0</v>
      </c>
      <c r="E1233" s="122">
        <v>3</v>
      </c>
      <c r="F1233" s="122">
        <v>25</v>
      </c>
      <c r="G1233" s="122">
        <v>138</v>
      </c>
      <c r="H1233" s="122">
        <v>162</v>
      </c>
      <c r="I1233" s="122">
        <v>45</v>
      </c>
      <c r="J1233" s="122">
        <v>12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57</v>
      </c>
      <c r="Y1233" s="31">
        <v>0.14805194805194805</v>
      </c>
      <c r="Z1233" s="100">
        <v>12</v>
      </c>
      <c r="AA1233" s="31">
        <v>3.1168831168831169E-2</v>
      </c>
      <c r="AB1233" s="100">
        <v>0</v>
      </c>
      <c r="AC1233" s="31">
        <v>0</v>
      </c>
      <c r="AD1233" s="27">
        <v>25.833350649350621</v>
      </c>
      <c r="AE1233" s="27">
        <v>29.933999999999997</v>
      </c>
      <c r="AF1233" s="27">
        <v>33.847999999999999</v>
      </c>
      <c r="AG1233" s="57"/>
      <c r="AH1233" s="97">
        <v>252</v>
      </c>
      <c r="AI1233" s="264">
        <v>0</v>
      </c>
      <c r="AJ1233" s="122">
        <v>2</v>
      </c>
      <c r="AK1233" s="122">
        <v>9</v>
      </c>
      <c r="AL1233" s="122">
        <v>93</v>
      </c>
      <c r="AM1233" s="122">
        <v>119</v>
      </c>
      <c r="AN1233" s="122">
        <v>24</v>
      </c>
      <c r="AO1233" s="122">
        <v>5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29</v>
      </c>
      <c r="BD1233" s="31">
        <v>0.11507936507936507</v>
      </c>
      <c r="BE1233" s="100">
        <v>5</v>
      </c>
      <c r="BF1233" s="31">
        <v>1.984126984126984E-2</v>
      </c>
      <c r="BG1233" s="100">
        <v>0</v>
      </c>
      <c r="BH1233" s="31">
        <v>0</v>
      </c>
      <c r="BI1233" s="27">
        <v>25.794047619047607</v>
      </c>
      <c r="BJ1233" s="27">
        <v>29.282499999999999</v>
      </c>
      <c r="BK1233" s="27">
        <v>32.145499999999998</v>
      </c>
      <c r="BL1233" s="57"/>
      <c r="BM1233" s="97">
        <v>637</v>
      </c>
      <c r="BN1233" s="253">
        <v>0</v>
      </c>
      <c r="BO1233" s="191">
        <v>5</v>
      </c>
      <c r="BP1233" s="191">
        <v>34</v>
      </c>
      <c r="BQ1233" s="191">
        <v>231</v>
      </c>
      <c r="BR1233" s="191">
        <v>281</v>
      </c>
      <c r="BS1233" s="191">
        <v>69</v>
      </c>
      <c r="BT1233" s="191">
        <v>17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86</v>
      </c>
      <c r="CI1233" s="31">
        <v>0.13500784929356358</v>
      </c>
      <c r="CJ1233" s="100">
        <v>17</v>
      </c>
      <c r="CK1233" s="31">
        <v>2.6687598116169546E-2</v>
      </c>
      <c r="CL1233" s="100">
        <v>0</v>
      </c>
      <c r="CM1233" s="31">
        <v>0</v>
      </c>
      <c r="CN1233" s="27">
        <v>25.817802197802202</v>
      </c>
      <c r="CO1233" s="27">
        <v>29.742999999999999</v>
      </c>
      <c r="CP1233" s="27">
        <v>32.787000000000006</v>
      </c>
      <c r="CQ1233" s="57"/>
    </row>
    <row r="1234" spans="1:95" x14ac:dyDescent="0.25">
      <c r="A1234" s="241">
        <v>6</v>
      </c>
      <c r="B1234" s="312">
        <v>0.625</v>
      </c>
      <c r="C1234" s="97">
        <v>352</v>
      </c>
      <c r="D1234" s="264">
        <v>3</v>
      </c>
      <c r="E1234" s="122">
        <v>2</v>
      </c>
      <c r="F1234" s="122">
        <v>18</v>
      </c>
      <c r="G1234" s="122">
        <v>104</v>
      </c>
      <c r="H1234" s="122">
        <v>163</v>
      </c>
      <c r="I1234" s="122">
        <v>52</v>
      </c>
      <c r="J1234" s="122">
        <v>10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62</v>
      </c>
      <c r="Y1234" s="31">
        <v>0.17613636363636365</v>
      </c>
      <c r="Z1234" s="100">
        <v>10</v>
      </c>
      <c r="AA1234" s="31">
        <v>2.8409090909090908E-2</v>
      </c>
      <c r="AB1234" s="100">
        <v>0</v>
      </c>
      <c r="AC1234" s="31">
        <v>0</v>
      </c>
      <c r="AD1234" s="27">
        <v>26.254659090909115</v>
      </c>
      <c r="AE1234" s="27">
        <v>30.500499999999999</v>
      </c>
      <c r="AF1234" s="27">
        <v>33.284499999999994</v>
      </c>
      <c r="AG1234" s="57"/>
      <c r="AH1234" s="97">
        <v>205</v>
      </c>
      <c r="AI1234" s="264">
        <v>1</v>
      </c>
      <c r="AJ1234" s="122">
        <v>3</v>
      </c>
      <c r="AK1234" s="122">
        <v>11</v>
      </c>
      <c r="AL1234" s="122">
        <v>71</v>
      </c>
      <c r="AM1234" s="122">
        <v>82</v>
      </c>
      <c r="AN1234" s="122">
        <v>34</v>
      </c>
      <c r="AO1234" s="122">
        <v>3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37</v>
      </c>
      <c r="BD1234" s="31">
        <v>0.18048780487804877</v>
      </c>
      <c r="BE1234" s="100">
        <v>3</v>
      </c>
      <c r="BF1234" s="31">
        <v>1.4634146341463415E-2</v>
      </c>
      <c r="BG1234" s="100">
        <v>0</v>
      </c>
      <c r="BH1234" s="31">
        <v>0</v>
      </c>
      <c r="BI1234" s="27">
        <v>25.700731707317086</v>
      </c>
      <c r="BJ1234" s="27">
        <v>30.341999999999999</v>
      </c>
      <c r="BK1234" s="27">
        <v>32.664999999999999</v>
      </c>
      <c r="BL1234" s="57"/>
      <c r="BM1234" s="97">
        <v>557</v>
      </c>
      <c r="BN1234" s="253">
        <v>4</v>
      </c>
      <c r="BO1234" s="191">
        <v>5</v>
      </c>
      <c r="BP1234" s="191">
        <v>29</v>
      </c>
      <c r="BQ1234" s="191">
        <v>175</v>
      </c>
      <c r="BR1234" s="191">
        <v>245</v>
      </c>
      <c r="BS1234" s="191">
        <v>86</v>
      </c>
      <c r="BT1234" s="191">
        <v>13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99</v>
      </c>
      <c r="CI1234" s="31">
        <v>0.17773788150807898</v>
      </c>
      <c r="CJ1234" s="100">
        <v>13</v>
      </c>
      <c r="CK1234" s="31">
        <v>2.333931777378815E-2</v>
      </c>
      <c r="CL1234" s="100">
        <v>0</v>
      </c>
      <c r="CM1234" s="31">
        <v>0</v>
      </c>
      <c r="CN1234" s="27">
        <v>26.050789946140039</v>
      </c>
      <c r="CO1234" s="27">
        <v>30.423000000000002</v>
      </c>
      <c r="CP1234" s="27">
        <v>32.820999999999998</v>
      </c>
      <c r="CQ1234" s="57"/>
    </row>
    <row r="1235" spans="1:95" x14ac:dyDescent="0.25">
      <c r="A1235" s="241">
        <v>6</v>
      </c>
      <c r="B1235" s="312">
        <v>0.66666700000000001</v>
      </c>
      <c r="C1235" s="97">
        <v>319</v>
      </c>
      <c r="D1235" s="264">
        <v>3</v>
      </c>
      <c r="E1235" s="122">
        <v>7</v>
      </c>
      <c r="F1235" s="122">
        <v>21</v>
      </c>
      <c r="G1235" s="122">
        <v>96</v>
      </c>
      <c r="H1235" s="122">
        <v>150</v>
      </c>
      <c r="I1235" s="122">
        <v>37</v>
      </c>
      <c r="J1235" s="122">
        <v>4</v>
      </c>
      <c r="K1235" s="122">
        <v>1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42</v>
      </c>
      <c r="Y1235" s="31">
        <v>0.13166144200626959</v>
      </c>
      <c r="Z1235" s="100">
        <v>5</v>
      </c>
      <c r="AA1235" s="31">
        <v>1.5673981191222569E-2</v>
      </c>
      <c r="AB1235" s="100">
        <v>0</v>
      </c>
      <c r="AC1235" s="31">
        <v>0</v>
      </c>
      <c r="AD1235" s="27">
        <v>25.666583072100302</v>
      </c>
      <c r="AE1235" s="27">
        <v>29.71</v>
      </c>
      <c r="AF1235" s="27">
        <v>31.9</v>
      </c>
      <c r="AG1235" s="57"/>
      <c r="AH1235" s="97">
        <v>213</v>
      </c>
      <c r="AI1235" s="264">
        <v>0</v>
      </c>
      <c r="AJ1235" s="122">
        <v>0</v>
      </c>
      <c r="AK1235" s="122">
        <v>5</v>
      </c>
      <c r="AL1235" s="122">
        <v>70</v>
      </c>
      <c r="AM1235" s="122">
        <v>90</v>
      </c>
      <c r="AN1235" s="122">
        <v>42</v>
      </c>
      <c r="AO1235" s="122">
        <v>6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48</v>
      </c>
      <c r="BD1235" s="31">
        <v>0.22535211267605634</v>
      </c>
      <c r="BE1235" s="100">
        <v>6</v>
      </c>
      <c r="BF1235" s="31">
        <v>2.8169014084507043E-2</v>
      </c>
      <c r="BG1235" s="100">
        <v>0</v>
      </c>
      <c r="BH1235" s="31">
        <v>0</v>
      </c>
      <c r="BI1235" s="27">
        <v>26.717511737089207</v>
      </c>
      <c r="BJ1235" s="27">
        <v>30.709000000000003</v>
      </c>
      <c r="BK1235" s="27">
        <v>33.520999999999994</v>
      </c>
      <c r="BL1235" s="57"/>
      <c r="BM1235" s="97">
        <v>532</v>
      </c>
      <c r="BN1235" s="253">
        <v>3</v>
      </c>
      <c r="BO1235" s="191">
        <v>7</v>
      </c>
      <c r="BP1235" s="191">
        <v>26</v>
      </c>
      <c r="BQ1235" s="191">
        <v>166</v>
      </c>
      <c r="BR1235" s="191">
        <v>240</v>
      </c>
      <c r="BS1235" s="191">
        <v>79</v>
      </c>
      <c r="BT1235" s="191">
        <v>10</v>
      </c>
      <c r="BU1235" s="191">
        <v>1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90</v>
      </c>
      <c r="CI1235" s="31">
        <v>0.16917293233082706</v>
      </c>
      <c r="CJ1235" s="100">
        <v>11</v>
      </c>
      <c r="CK1235" s="31">
        <v>2.0676691729323307E-2</v>
      </c>
      <c r="CL1235" s="100">
        <v>0</v>
      </c>
      <c r="CM1235" s="31">
        <v>0</v>
      </c>
      <c r="CN1235" s="27">
        <v>26.08734962406017</v>
      </c>
      <c r="CO1235" s="27">
        <v>30.2605</v>
      </c>
      <c r="CP1235" s="27">
        <v>32.967999999999996</v>
      </c>
      <c r="CQ1235" s="57"/>
    </row>
    <row r="1236" spans="1:95" x14ac:dyDescent="0.25">
      <c r="A1236" s="241">
        <v>6</v>
      </c>
      <c r="B1236" s="312">
        <v>0.70833299999999999</v>
      </c>
      <c r="C1236" s="97">
        <v>362</v>
      </c>
      <c r="D1236" s="264">
        <v>0</v>
      </c>
      <c r="E1236" s="122">
        <v>5</v>
      </c>
      <c r="F1236" s="122">
        <v>27</v>
      </c>
      <c r="G1236" s="122">
        <v>99</v>
      </c>
      <c r="H1236" s="122">
        <v>186</v>
      </c>
      <c r="I1236" s="122">
        <v>39</v>
      </c>
      <c r="J1236" s="122">
        <v>5</v>
      </c>
      <c r="K1236" s="122">
        <v>1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45</v>
      </c>
      <c r="Y1236" s="31">
        <v>0.12430939226519337</v>
      </c>
      <c r="Z1236" s="100">
        <v>6</v>
      </c>
      <c r="AA1236" s="31">
        <v>1.6574585635359115E-2</v>
      </c>
      <c r="AB1236" s="100">
        <v>0</v>
      </c>
      <c r="AC1236" s="31">
        <v>0</v>
      </c>
      <c r="AD1236" s="27">
        <v>25.847182320441998</v>
      </c>
      <c r="AE1236" s="27">
        <v>29.4</v>
      </c>
      <c r="AF1236" s="27">
        <v>31.766999999999999</v>
      </c>
      <c r="AG1236" s="57"/>
      <c r="AH1236" s="97">
        <v>222</v>
      </c>
      <c r="AI1236" s="264">
        <v>0</v>
      </c>
      <c r="AJ1236" s="122">
        <v>1</v>
      </c>
      <c r="AK1236" s="122">
        <v>19</v>
      </c>
      <c r="AL1236" s="122">
        <v>74</v>
      </c>
      <c r="AM1236" s="122">
        <v>100</v>
      </c>
      <c r="AN1236" s="122">
        <v>25</v>
      </c>
      <c r="AO1236" s="122">
        <v>3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28</v>
      </c>
      <c r="BD1236" s="31">
        <v>0.12612612612612611</v>
      </c>
      <c r="BE1236" s="100">
        <v>3</v>
      </c>
      <c r="BF1236" s="31">
        <v>1.3513513513513514E-2</v>
      </c>
      <c r="BG1236" s="100">
        <v>0</v>
      </c>
      <c r="BH1236" s="31">
        <v>0</v>
      </c>
      <c r="BI1236" s="27">
        <v>25.554639639639628</v>
      </c>
      <c r="BJ1236" s="27">
        <v>29.428499999999996</v>
      </c>
      <c r="BK1236" s="27">
        <v>31.5395</v>
      </c>
      <c r="BL1236" s="57"/>
      <c r="BM1236" s="97">
        <v>584</v>
      </c>
      <c r="BN1236" s="253">
        <v>0</v>
      </c>
      <c r="BO1236" s="191">
        <v>6</v>
      </c>
      <c r="BP1236" s="191">
        <v>46</v>
      </c>
      <c r="BQ1236" s="191">
        <v>173</v>
      </c>
      <c r="BR1236" s="191">
        <v>286</v>
      </c>
      <c r="BS1236" s="191">
        <v>64</v>
      </c>
      <c r="BT1236" s="191">
        <v>8</v>
      </c>
      <c r="BU1236" s="191">
        <v>1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73</v>
      </c>
      <c r="CI1236" s="31">
        <v>0.125</v>
      </c>
      <c r="CJ1236" s="100">
        <v>9</v>
      </c>
      <c r="CK1236" s="31">
        <v>1.5410958904109588E-2</v>
      </c>
      <c r="CL1236" s="100">
        <v>0</v>
      </c>
      <c r="CM1236" s="31">
        <v>0</v>
      </c>
      <c r="CN1236" s="27">
        <v>25.73597602739725</v>
      </c>
      <c r="CO1236" s="27">
        <v>29.4</v>
      </c>
      <c r="CP1236" s="27">
        <v>31.740000000000002</v>
      </c>
      <c r="CQ1236" s="57"/>
    </row>
    <row r="1237" spans="1:95" x14ac:dyDescent="0.25">
      <c r="A1237" s="241">
        <v>6</v>
      </c>
      <c r="B1237" s="312">
        <v>0.75</v>
      </c>
      <c r="C1237" s="97">
        <v>303</v>
      </c>
      <c r="D1237" s="264">
        <v>1</v>
      </c>
      <c r="E1237" s="122">
        <v>4</v>
      </c>
      <c r="F1237" s="122">
        <v>14</v>
      </c>
      <c r="G1237" s="122">
        <v>132</v>
      </c>
      <c r="H1237" s="122">
        <v>108</v>
      </c>
      <c r="I1237" s="122">
        <v>37</v>
      </c>
      <c r="J1237" s="122">
        <v>6</v>
      </c>
      <c r="K1237" s="122">
        <v>1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44</v>
      </c>
      <c r="Y1237" s="31">
        <v>0.14521452145214522</v>
      </c>
      <c r="Z1237" s="100">
        <v>7</v>
      </c>
      <c r="AA1237" s="31">
        <v>2.3102310231023101E-2</v>
      </c>
      <c r="AB1237" s="100">
        <v>0</v>
      </c>
      <c r="AC1237" s="31">
        <v>0</v>
      </c>
      <c r="AD1237" s="27">
        <v>25.374224422442229</v>
      </c>
      <c r="AE1237" s="27">
        <v>29.873999999999999</v>
      </c>
      <c r="AF1237" s="27">
        <v>33.216000000000008</v>
      </c>
      <c r="AG1237" s="57"/>
      <c r="AH1237" s="97">
        <v>169</v>
      </c>
      <c r="AI1237" s="264">
        <v>8</v>
      </c>
      <c r="AJ1237" s="122">
        <v>15</v>
      </c>
      <c r="AK1237" s="122">
        <v>39</v>
      </c>
      <c r="AL1237" s="122">
        <v>52</v>
      </c>
      <c r="AM1237" s="122">
        <v>36</v>
      </c>
      <c r="AN1237" s="122">
        <v>19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19</v>
      </c>
      <c r="BD1237" s="31">
        <v>0.11242603550295859</v>
      </c>
      <c r="BE1237" s="100">
        <v>0</v>
      </c>
      <c r="BF1237" s="31">
        <v>0</v>
      </c>
      <c r="BG1237" s="100">
        <v>0</v>
      </c>
      <c r="BH1237" s="31">
        <v>0</v>
      </c>
      <c r="BI1237" s="27">
        <v>21.749940828402359</v>
      </c>
      <c r="BJ1237" s="27">
        <v>28.68</v>
      </c>
      <c r="BK1237" s="27">
        <v>32.270000000000003</v>
      </c>
      <c r="BL1237" s="57"/>
      <c r="BM1237" s="97">
        <v>472</v>
      </c>
      <c r="BN1237" s="253">
        <v>9</v>
      </c>
      <c r="BO1237" s="191">
        <v>19</v>
      </c>
      <c r="BP1237" s="191">
        <v>53</v>
      </c>
      <c r="BQ1237" s="191">
        <v>184</v>
      </c>
      <c r="BR1237" s="191">
        <v>144</v>
      </c>
      <c r="BS1237" s="191">
        <v>56</v>
      </c>
      <c r="BT1237" s="191">
        <v>6</v>
      </c>
      <c r="BU1237" s="191">
        <v>1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63</v>
      </c>
      <c r="CI1237" s="31">
        <v>0.13347457627118645</v>
      </c>
      <c r="CJ1237" s="100">
        <v>7</v>
      </c>
      <c r="CK1237" s="31">
        <v>1.4830508474576272E-2</v>
      </c>
      <c r="CL1237" s="100">
        <v>0</v>
      </c>
      <c r="CM1237" s="31">
        <v>0</v>
      </c>
      <c r="CN1237" s="27">
        <v>24.07654661016949</v>
      </c>
      <c r="CO1237" s="27">
        <v>29.55</v>
      </c>
      <c r="CP1237" s="27">
        <v>32.409999999999997</v>
      </c>
      <c r="CQ1237" s="57"/>
    </row>
    <row r="1238" spans="1:95" x14ac:dyDescent="0.25">
      <c r="A1238" s="241">
        <v>6</v>
      </c>
      <c r="B1238" s="312">
        <v>0.79166700000000001</v>
      </c>
      <c r="C1238" s="97">
        <v>200</v>
      </c>
      <c r="D1238" s="264">
        <v>1</v>
      </c>
      <c r="E1238" s="122">
        <v>2</v>
      </c>
      <c r="F1238" s="122">
        <v>7</v>
      </c>
      <c r="G1238" s="122">
        <v>39</v>
      </c>
      <c r="H1238" s="122">
        <v>96</v>
      </c>
      <c r="I1238" s="122">
        <v>48</v>
      </c>
      <c r="J1238" s="122">
        <v>6</v>
      </c>
      <c r="K1238" s="122">
        <v>1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54</v>
      </c>
      <c r="Y1238" s="31">
        <v>0.27</v>
      </c>
      <c r="Z1238" s="100">
        <v>7</v>
      </c>
      <c r="AA1238" s="31">
        <v>3.5000000000000003E-2</v>
      </c>
      <c r="AB1238" s="100">
        <v>0</v>
      </c>
      <c r="AC1238" s="31">
        <v>0</v>
      </c>
      <c r="AD1238" s="27">
        <v>27.532999999999998</v>
      </c>
      <c r="AE1238" s="27">
        <v>31.888999999999999</v>
      </c>
      <c r="AF1238" s="27">
        <v>34.087500000000006</v>
      </c>
      <c r="AG1238" s="57"/>
      <c r="AH1238" s="97">
        <v>136</v>
      </c>
      <c r="AI1238" s="264">
        <v>0</v>
      </c>
      <c r="AJ1238" s="122">
        <v>0</v>
      </c>
      <c r="AK1238" s="122">
        <v>1</v>
      </c>
      <c r="AL1238" s="122">
        <v>45</v>
      </c>
      <c r="AM1238" s="122">
        <v>63</v>
      </c>
      <c r="AN1238" s="122">
        <v>23</v>
      </c>
      <c r="AO1238" s="122">
        <v>3</v>
      </c>
      <c r="AP1238" s="122">
        <v>0</v>
      </c>
      <c r="AQ1238" s="122">
        <v>0</v>
      </c>
      <c r="AR1238" s="122">
        <v>0</v>
      </c>
      <c r="AS1238" s="122">
        <v>1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27</v>
      </c>
      <c r="BD1238" s="31">
        <v>0.19852941176470587</v>
      </c>
      <c r="BE1238" s="100">
        <v>4</v>
      </c>
      <c r="BF1238" s="31">
        <v>2.9411764705882353E-2</v>
      </c>
      <c r="BG1238" s="100">
        <v>1</v>
      </c>
      <c r="BH1238" s="31">
        <v>7.3529411764705881E-3</v>
      </c>
      <c r="BI1238" s="27">
        <v>27.031838235294121</v>
      </c>
      <c r="BJ1238" s="27">
        <v>30.741500000000002</v>
      </c>
      <c r="BK1238" s="27">
        <v>33.674500000000002</v>
      </c>
      <c r="BL1238" s="57"/>
      <c r="BM1238" s="97">
        <v>336</v>
      </c>
      <c r="BN1238" s="253">
        <v>1</v>
      </c>
      <c r="BO1238" s="191">
        <v>2</v>
      </c>
      <c r="BP1238" s="191">
        <v>8</v>
      </c>
      <c r="BQ1238" s="191">
        <v>84</v>
      </c>
      <c r="BR1238" s="191">
        <v>159</v>
      </c>
      <c r="BS1238" s="191">
        <v>71</v>
      </c>
      <c r="BT1238" s="191">
        <v>9</v>
      </c>
      <c r="BU1238" s="191">
        <v>1</v>
      </c>
      <c r="BV1238" s="191">
        <v>0</v>
      </c>
      <c r="BW1238" s="191">
        <v>0</v>
      </c>
      <c r="BX1238" s="191">
        <v>1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81</v>
      </c>
      <c r="CI1238" s="31">
        <v>0.24107142857142858</v>
      </c>
      <c r="CJ1238" s="100">
        <v>11</v>
      </c>
      <c r="CK1238" s="31">
        <v>3.273809523809524E-2</v>
      </c>
      <c r="CL1238" s="100">
        <v>1</v>
      </c>
      <c r="CM1238" s="31">
        <v>2.976190476190476E-3</v>
      </c>
      <c r="CN1238" s="27">
        <v>27.330148809523827</v>
      </c>
      <c r="CO1238" s="27">
        <v>31.224499999999999</v>
      </c>
      <c r="CP1238" s="27">
        <v>34.04</v>
      </c>
      <c r="CQ1238" s="57"/>
    </row>
    <row r="1239" spans="1:95" x14ac:dyDescent="0.25">
      <c r="A1239" s="241">
        <v>6</v>
      </c>
      <c r="B1239" s="312">
        <v>0.83333299999999999</v>
      </c>
      <c r="C1239" s="97">
        <v>118</v>
      </c>
      <c r="D1239" s="264">
        <v>0</v>
      </c>
      <c r="E1239" s="122">
        <v>1</v>
      </c>
      <c r="F1239" s="122">
        <v>2</v>
      </c>
      <c r="G1239" s="122">
        <v>29</v>
      </c>
      <c r="H1239" s="122">
        <v>64</v>
      </c>
      <c r="I1239" s="122">
        <v>20</v>
      </c>
      <c r="J1239" s="122">
        <v>2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22</v>
      </c>
      <c r="Y1239" s="31">
        <v>0.1864406779661017</v>
      </c>
      <c r="Z1239" s="100">
        <v>2</v>
      </c>
      <c r="AA1239" s="31">
        <v>1.6949152542372881E-2</v>
      </c>
      <c r="AB1239" s="100">
        <v>0</v>
      </c>
      <c r="AC1239" s="31">
        <v>0</v>
      </c>
      <c r="AD1239" s="27">
        <v>26.812796610169489</v>
      </c>
      <c r="AE1239" s="27">
        <v>30.413999999999998</v>
      </c>
      <c r="AF1239" s="27">
        <v>32.412499999999994</v>
      </c>
      <c r="AG1239" s="57"/>
      <c r="AH1239" s="97">
        <v>92</v>
      </c>
      <c r="AI1239" s="264">
        <v>0</v>
      </c>
      <c r="AJ1239" s="122">
        <v>0</v>
      </c>
      <c r="AK1239" s="122">
        <v>1</v>
      </c>
      <c r="AL1239" s="122">
        <v>17</v>
      </c>
      <c r="AM1239" s="122">
        <v>43</v>
      </c>
      <c r="AN1239" s="122">
        <v>26</v>
      </c>
      <c r="AO1239" s="122">
        <v>5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31</v>
      </c>
      <c r="BD1239" s="31">
        <v>0.33695652173913043</v>
      </c>
      <c r="BE1239" s="100">
        <v>5</v>
      </c>
      <c r="BF1239" s="31">
        <v>5.434782608695652E-2</v>
      </c>
      <c r="BG1239" s="100">
        <v>0</v>
      </c>
      <c r="BH1239" s="31">
        <v>0</v>
      </c>
      <c r="BI1239" s="27">
        <v>28.255543478260861</v>
      </c>
      <c r="BJ1239" s="27">
        <v>32.142000000000003</v>
      </c>
      <c r="BK1239" s="27">
        <v>35.396999999999998</v>
      </c>
      <c r="BL1239" s="57"/>
      <c r="BM1239" s="97">
        <v>210</v>
      </c>
      <c r="BN1239" s="253">
        <v>0</v>
      </c>
      <c r="BO1239" s="191">
        <v>1</v>
      </c>
      <c r="BP1239" s="191">
        <v>3</v>
      </c>
      <c r="BQ1239" s="191">
        <v>46</v>
      </c>
      <c r="BR1239" s="191">
        <v>107</v>
      </c>
      <c r="BS1239" s="191">
        <v>46</v>
      </c>
      <c r="BT1239" s="191">
        <v>7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53</v>
      </c>
      <c r="CI1239" s="31">
        <v>0.25238095238095237</v>
      </c>
      <c r="CJ1239" s="100">
        <v>7</v>
      </c>
      <c r="CK1239" s="31">
        <v>3.3333333333333333E-2</v>
      </c>
      <c r="CL1239" s="100">
        <v>0</v>
      </c>
      <c r="CM1239" s="31">
        <v>0</v>
      </c>
      <c r="CN1239" s="27">
        <v>27.44485714285717</v>
      </c>
      <c r="CO1239" s="27">
        <v>31.1495</v>
      </c>
      <c r="CP1239" s="27">
        <v>33.896000000000001</v>
      </c>
      <c r="CQ1239" s="57"/>
    </row>
    <row r="1240" spans="1:95" x14ac:dyDescent="0.25">
      <c r="A1240" s="241">
        <v>6</v>
      </c>
      <c r="B1240" s="312">
        <v>0.875</v>
      </c>
      <c r="C1240" s="97">
        <v>110</v>
      </c>
      <c r="D1240" s="264">
        <v>0</v>
      </c>
      <c r="E1240" s="122">
        <v>1</v>
      </c>
      <c r="F1240" s="122">
        <v>5</v>
      </c>
      <c r="G1240" s="122">
        <v>27</v>
      </c>
      <c r="H1240" s="122">
        <v>59</v>
      </c>
      <c r="I1240" s="122">
        <v>14</v>
      </c>
      <c r="J1240" s="122">
        <v>3</v>
      </c>
      <c r="K1240" s="122">
        <v>1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18</v>
      </c>
      <c r="Y1240" s="31">
        <v>0.16363636363636364</v>
      </c>
      <c r="Z1240" s="100">
        <v>4</v>
      </c>
      <c r="AA1240" s="31">
        <v>3.6363636363636362E-2</v>
      </c>
      <c r="AB1240" s="100">
        <v>0</v>
      </c>
      <c r="AC1240" s="31">
        <v>0</v>
      </c>
      <c r="AD1240" s="27">
        <v>26.94027272727272</v>
      </c>
      <c r="AE1240" s="27">
        <v>30.525500000000001</v>
      </c>
      <c r="AF1240" s="27">
        <v>34.047499999999985</v>
      </c>
      <c r="AG1240" s="57"/>
      <c r="AH1240" s="97">
        <v>81</v>
      </c>
      <c r="AI1240" s="264">
        <v>0</v>
      </c>
      <c r="AJ1240" s="122">
        <v>0</v>
      </c>
      <c r="AK1240" s="122">
        <v>2</v>
      </c>
      <c r="AL1240" s="122">
        <v>19</v>
      </c>
      <c r="AM1240" s="122">
        <v>45</v>
      </c>
      <c r="AN1240" s="122">
        <v>12</v>
      </c>
      <c r="AO1240" s="122">
        <v>2</v>
      </c>
      <c r="AP1240" s="122">
        <v>1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15</v>
      </c>
      <c r="BD1240" s="31">
        <v>0.18518518518518517</v>
      </c>
      <c r="BE1240" s="100">
        <v>3</v>
      </c>
      <c r="BF1240" s="31">
        <v>3.7037037037037035E-2</v>
      </c>
      <c r="BG1240" s="100">
        <v>0</v>
      </c>
      <c r="BH1240" s="31">
        <v>0</v>
      </c>
      <c r="BI1240" s="27">
        <v>27.269135802469144</v>
      </c>
      <c r="BJ1240" s="27">
        <v>30.394000000000002</v>
      </c>
      <c r="BK1240" s="27">
        <v>34.406999999999996</v>
      </c>
      <c r="BL1240" s="57"/>
      <c r="BM1240" s="97">
        <v>191</v>
      </c>
      <c r="BN1240" s="253">
        <v>0</v>
      </c>
      <c r="BO1240" s="191">
        <v>1</v>
      </c>
      <c r="BP1240" s="191">
        <v>7</v>
      </c>
      <c r="BQ1240" s="191">
        <v>46</v>
      </c>
      <c r="BR1240" s="191">
        <v>104</v>
      </c>
      <c r="BS1240" s="191">
        <v>26</v>
      </c>
      <c r="BT1240" s="191">
        <v>5</v>
      </c>
      <c r="BU1240" s="191">
        <v>2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33</v>
      </c>
      <c r="CI1240" s="31">
        <v>0.17277486910994763</v>
      </c>
      <c r="CJ1240" s="100">
        <v>7</v>
      </c>
      <c r="CK1240" s="31">
        <v>3.6649214659685861E-2</v>
      </c>
      <c r="CL1240" s="100">
        <v>0</v>
      </c>
      <c r="CM1240" s="31">
        <v>0</v>
      </c>
      <c r="CN1240" s="27">
        <v>27.079738219895276</v>
      </c>
      <c r="CO1240" s="27">
        <v>30.494</v>
      </c>
      <c r="CP1240" s="27">
        <v>34.191999999999993</v>
      </c>
      <c r="CQ1240" s="57"/>
    </row>
    <row r="1241" spans="1:95" x14ac:dyDescent="0.25">
      <c r="A1241" s="241">
        <v>6</v>
      </c>
      <c r="B1241" s="312">
        <v>0.91666700000000001</v>
      </c>
      <c r="C1241" s="97">
        <v>93</v>
      </c>
      <c r="D1241" s="264">
        <v>1</v>
      </c>
      <c r="E1241" s="122">
        <v>0</v>
      </c>
      <c r="F1241" s="122">
        <v>0</v>
      </c>
      <c r="G1241" s="122">
        <v>24</v>
      </c>
      <c r="H1241" s="122">
        <v>48</v>
      </c>
      <c r="I1241" s="122">
        <v>18</v>
      </c>
      <c r="J1241" s="122">
        <v>2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20</v>
      </c>
      <c r="Y1241" s="31">
        <v>0.21505376344086022</v>
      </c>
      <c r="Z1241" s="100">
        <v>2</v>
      </c>
      <c r="AA1241" s="31">
        <v>2.1505376344086023E-2</v>
      </c>
      <c r="AB1241" s="100">
        <v>0</v>
      </c>
      <c r="AC1241" s="31">
        <v>0</v>
      </c>
      <c r="AD1241" s="27">
        <v>27.132258064516126</v>
      </c>
      <c r="AE1241" s="27">
        <v>31.003</v>
      </c>
      <c r="AF1241" s="27">
        <v>33.763999999999996</v>
      </c>
      <c r="AG1241" s="57"/>
      <c r="AH1241" s="97">
        <v>61</v>
      </c>
      <c r="AI1241" s="264">
        <v>0</v>
      </c>
      <c r="AJ1241" s="122">
        <v>0</v>
      </c>
      <c r="AK1241" s="122">
        <v>0</v>
      </c>
      <c r="AL1241" s="122">
        <v>13</v>
      </c>
      <c r="AM1241" s="122">
        <v>33</v>
      </c>
      <c r="AN1241" s="122">
        <v>9</v>
      </c>
      <c r="AO1241" s="122">
        <v>4</v>
      </c>
      <c r="AP1241" s="122">
        <v>1</v>
      </c>
      <c r="AQ1241" s="122">
        <v>1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15</v>
      </c>
      <c r="BD1241" s="31">
        <v>0.24590163934426229</v>
      </c>
      <c r="BE1241" s="100">
        <v>6</v>
      </c>
      <c r="BF1241" s="31">
        <v>9.8360655737704916E-2</v>
      </c>
      <c r="BG1241" s="100">
        <v>1</v>
      </c>
      <c r="BH1241" s="31">
        <v>1.6393442622950821E-2</v>
      </c>
      <c r="BI1241" s="27">
        <v>28.207377049180323</v>
      </c>
      <c r="BJ1241" s="27">
        <v>32.718999999999987</v>
      </c>
      <c r="BK1241" s="27">
        <v>39.022999999999996</v>
      </c>
      <c r="BL1241" s="57"/>
      <c r="BM1241" s="97">
        <v>154</v>
      </c>
      <c r="BN1241" s="253">
        <v>1</v>
      </c>
      <c r="BO1241" s="191">
        <v>0</v>
      </c>
      <c r="BP1241" s="191">
        <v>0</v>
      </c>
      <c r="BQ1241" s="191">
        <v>37</v>
      </c>
      <c r="BR1241" s="191">
        <v>81</v>
      </c>
      <c r="BS1241" s="191">
        <v>27</v>
      </c>
      <c r="BT1241" s="191">
        <v>6</v>
      </c>
      <c r="BU1241" s="191">
        <v>1</v>
      </c>
      <c r="BV1241" s="191">
        <v>1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35</v>
      </c>
      <c r="CI1241" s="31">
        <v>0.22727272727272727</v>
      </c>
      <c r="CJ1241" s="100">
        <v>8</v>
      </c>
      <c r="CK1241" s="31">
        <v>5.1948051948051951E-2</v>
      </c>
      <c r="CL1241" s="100">
        <v>1</v>
      </c>
      <c r="CM1241" s="31">
        <v>6.4935064935064939E-3</v>
      </c>
      <c r="CN1241" s="27">
        <v>27.558116883116881</v>
      </c>
      <c r="CO1241" s="27">
        <v>31.025000000000002</v>
      </c>
      <c r="CP1241" s="27">
        <v>35.484999999999999</v>
      </c>
      <c r="CQ1241" s="57"/>
    </row>
    <row r="1242" spans="1:95" x14ac:dyDescent="0.25">
      <c r="A1242" s="241">
        <v>6</v>
      </c>
      <c r="B1242" s="312">
        <v>0.95833299999999999</v>
      </c>
      <c r="C1242" s="98">
        <v>62</v>
      </c>
      <c r="D1242" s="324">
        <v>0</v>
      </c>
      <c r="E1242" s="325">
        <v>0</v>
      </c>
      <c r="F1242" s="325">
        <v>2</v>
      </c>
      <c r="G1242" s="325">
        <v>7</v>
      </c>
      <c r="H1242" s="325">
        <v>33</v>
      </c>
      <c r="I1242" s="325">
        <v>17</v>
      </c>
      <c r="J1242" s="325">
        <v>3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20</v>
      </c>
      <c r="Y1242" s="338">
        <v>0.32258064516129031</v>
      </c>
      <c r="Z1242" s="339">
        <v>3</v>
      </c>
      <c r="AA1242" s="338">
        <v>4.8387096774193547E-2</v>
      </c>
      <c r="AB1242" s="339">
        <v>0</v>
      </c>
      <c r="AC1242" s="338">
        <v>0</v>
      </c>
      <c r="AD1242" s="124">
        <v>28.619516129032252</v>
      </c>
      <c r="AE1242" s="124">
        <v>33.573499999999996</v>
      </c>
      <c r="AF1242" s="124">
        <v>35.074999999999996</v>
      </c>
      <c r="AG1242" s="57"/>
      <c r="AH1242" s="98">
        <v>43</v>
      </c>
      <c r="AI1242" s="324">
        <v>0</v>
      </c>
      <c r="AJ1242" s="325">
        <v>0</v>
      </c>
      <c r="AK1242" s="325">
        <v>2</v>
      </c>
      <c r="AL1242" s="325">
        <v>8</v>
      </c>
      <c r="AM1242" s="325">
        <v>25</v>
      </c>
      <c r="AN1242" s="325">
        <v>5</v>
      </c>
      <c r="AO1242" s="325">
        <v>3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8</v>
      </c>
      <c r="BD1242" s="338">
        <v>0.18604651162790697</v>
      </c>
      <c r="BE1242" s="339">
        <v>3</v>
      </c>
      <c r="BF1242" s="338">
        <v>6.9767441860465115E-2</v>
      </c>
      <c r="BG1242" s="339">
        <v>0</v>
      </c>
      <c r="BH1242" s="338">
        <v>0</v>
      </c>
      <c r="BI1242" s="124">
        <v>27.409302325581397</v>
      </c>
      <c r="BJ1242" s="124">
        <v>30.64</v>
      </c>
      <c r="BK1242" s="124">
        <v>36.519999999999996</v>
      </c>
      <c r="BL1242" s="57"/>
      <c r="BM1242" s="98">
        <v>105</v>
      </c>
      <c r="BN1242" s="337">
        <v>0</v>
      </c>
      <c r="BO1242" s="195">
        <v>0</v>
      </c>
      <c r="BP1242" s="195">
        <v>4</v>
      </c>
      <c r="BQ1242" s="195">
        <v>15</v>
      </c>
      <c r="BR1242" s="195">
        <v>58</v>
      </c>
      <c r="BS1242" s="195">
        <v>22</v>
      </c>
      <c r="BT1242" s="195">
        <v>6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28</v>
      </c>
      <c r="CI1242" s="338">
        <v>0.26666666666666666</v>
      </c>
      <c r="CJ1242" s="339">
        <v>6</v>
      </c>
      <c r="CK1242" s="338">
        <v>5.7142857142857141E-2</v>
      </c>
      <c r="CL1242" s="339">
        <v>0</v>
      </c>
      <c r="CM1242" s="338">
        <v>0</v>
      </c>
      <c r="CN1242" s="124">
        <v>28.123904761904754</v>
      </c>
      <c r="CO1242" s="124">
        <v>32.772999999999996</v>
      </c>
      <c r="CP1242" s="124">
        <v>35.26</v>
      </c>
      <c r="CQ1242" s="57"/>
    </row>
    <row r="1243" spans="1:95" x14ac:dyDescent="0.25">
      <c r="A1243" s="241"/>
      <c r="B1243" s="422" t="s">
        <v>35</v>
      </c>
      <c r="C1243" s="423">
        <v>3451</v>
      </c>
      <c r="D1243" s="424">
        <v>28</v>
      </c>
      <c r="E1243" s="424">
        <v>42</v>
      </c>
      <c r="F1243" s="424">
        <v>198</v>
      </c>
      <c r="G1243" s="424">
        <v>1040</v>
      </c>
      <c r="H1243" s="424">
        <v>1604</v>
      </c>
      <c r="I1243" s="424">
        <v>472</v>
      </c>
      <c r="J1243" s="424">
        <v>61</v>
      </c>
      <c r="K1243" s="424">
        <v>6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538</v>
      </c>
      <c r="Y1243" s="442">
        <v>0.15589684149521879</v>
      </c>
      <c r="Z1243" s="426">
        <v>67</v>
      </c>
      <c r="AA1243" s="442">
        <v>1.9414662416690813E-2</v>
      </c>
      <c r="AB1243" s="426">
        <v>0</v>
      </c>
      <c r="AC1243" s="442">
        <v>0</v>
      </c>
      <c r="AD1243" s="443">
        <v>25.972996232975902</v>
      </c>
      <c r="AE1243" s="443">
        <v>30.122</v>
      </c>
      <c r="AF1243" s="443">
        <v>32.841999999999985</v>
      </c>
      <c r="AG1243" s="16"/>
      <c r="AH1243" s="426">
        <v>2530</v>
      </c>
      <c r="AI1243" s="424">
        <v>11</v>
      </c>
      <c r="AJ1243" s="424">
        <v>27</v>
      </c>
      <c r="AK1243" s="424">
        <v>156</v>
      </c>
      <c r="AL1243" s="424">
        <v>798</v>
      </c>
      <c r="AM1243" s="424">
        <v>1139</v>
      </c>
      <c r="AN1243" s="424">
        <v>341</v>
      </c>
      <c r="AO1243" s="424">
        <v>49</v>
      </c>
      <c r="AP1243" s="424">
        <v>7</v>
      </c>
      <c r="AQ1243" s="424">
        <v>1</v>
      </c>
      <c r="AR1243" s="424">
        <v>1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398</v>
      </c>
      <c r="BD1243" s="442">
        <v>0.15731225296442689</v>
      </c>
      <c r="BE1243" s="426">
        <v>58</v>
      </c>
      <c r="BF1243" s="442">
        <v>2.292490118577075E-2</v>
      </c>
      <c r="BG1243" s="426">
        <v>2</v>
      </c>
      <c r="BH1243" s="442">
        <v>7.9051383399209485E-4</v>
      </c>
      <c r="BI1243" s="443">
        <v>25.91160079051383</v>
      </c>
      <c r="BJ1243" s="443">
        <v>30.083499999999997</v>
      </c>
      <c r="BK1243" s="443">
        <v>32.774500000000003</v>
      </c>
      <c r="BL1243" s="16"/>
      <c r="BM1243" s="426">
        <v>5981</v>
      </c>
      <c r="BN1243" s="424">
        <v>39</v>
      </c>
      <c r="BO1243" s="424">
        <v>69</v>
      </c>
      <c r="BP1243" s="424">
        <v>354</v>
      </c>
      <c r="BQ1243" s="424">
        <v>1838</v>
      </c>
      <c r="BR1243" s="424">
        <v>2743</v>
      </c>
      <c r="BS1243" s="424">
        <v>813</v>
      </c>
      <c r="BT1243" s="424">
        <v>110</v>
      </c>
      <c r="BU1243" s="424">
        <v>13</v>
      </c>
      <c r="BV1243" s="424">
        <v>1</v>
      </c>
      <c r="BW1243" s="424">
        <v>1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936</v>
      </c>
      <c r="CI1243" s="396">
        <v>0.15649556930279218</v>
      </c>
      <c r="CJ1243" s="370">
        <v>125</v>
      </c>
      <c r="CK1243" s="396">
        <v>2.0899515131248957E-2</v>
      </c>
      <c r="CL1243" s="370">
        <v>2</v>
      </c>
      <c r="CM1243" s="396">
        <v>3.3439224209998327E-4</v>
      </c>
      <c r="CN1243" s="397">
        <v>25.947025581006507</v>
      </c>
      <c r="CO1243" s="397">
        <v>30.11</v>
      </c>
      <c r="CP1243" s="397">
        <v>32.82</v>
      </c>
      <c r="CQ1243" s="57"/>
    </row>
    <row r="1244" spans="1:95" x14ac:dyDescent="0.25">
      <c r="A1244" s="241"/>
      <c r="B1244" s="427" t="s">
        <v>36</v>
      </c>
      <c r="C1244" s="428">
        <v>3928</v>
      </c>
      <c r="D1244" s="429">
        <v>29</v>
      </c>
      <c r="E1244" s="429">
        <v>46</v>
      </c>
      <c r="F1244" s="429">
        <v>213</v>
      </c>
      <c r="G1244" s="429">
        <v>1146</v>
      </c>
      <c r="H1244" s="429">
        <v>1839</v>
      </c>
      <c r="I1244" s="429">
        <v>572</v>
      </c>
      <c r="J1244" s="429">
        <v>74</v>
      </c>
      <c r="K1244" s="429">
        <v>9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653</v>
      </c>
      <c r="Y1244" s="444">
        <v>0.16624236252545824</v>
      </c>
      <c r="Z1244" s="431">
        <v>83</v>
      </c>
      <c r="AA1244" s="444">
        <v>2.1130346232179225E-2</v>
      </c>
      <c r="AB1244" s="431">
        <v>0</v>
      </c>
      <c r="AC1244" s="444">
        <v>0</v>
      </c>
      <c r="AD1244" s="445">
        <v>26.136955193482617</v>
      </c>
      <c r="AE1244" s="445">
        <v>30.33</v>
      </c>
      <c r="AF1244" s="445">
        <v>33.110999999999997</v>
      </c>
      <c r="AG1244" s="16"/>
      <c r="AH1244" s="431">
        <v>2899</v>
      </c>
      <c r="AI1244" s="429">
        <v>11</v>
      </c>
      <c r="AJ1244" s="429">
        <v>28</v>
      </c>
      <c r="AK1244" s="429">
        <v>163</v>
      </c>
      <c r="AL1244" s="429">
        <v>893</v>
      </c>
      <c r="AM1244" s="429">
        <v>1320</v>
      </c>
      <c r="AN1244" s="429">
        <v>412</v>
      </c>
      <c r="AO1244" s="429">
        <v>61</v>
      </c>
      <c r="AP1244" s="429">
        <v>8</v>
      </c>
      <c r="AQ1244" s="429">
        <v>1</v>
      </c>
      <c r="AR1244" s="429">
        <v>1</v>
      </c>
      <c r="AS1244" s="429">
        <v>1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483</v>
      </c>
      <c r="BD1244" s="444">
        <v>0.16660917557778546</v>
      </c>
      <c r="BE1244" s="431">
        <v>72</v>
      </c>
      <c r="BF1244" s="444">
        <v>2.4836150396688513E-2</v>
      </c>
      <c r="BG1244" s="431">
        <v>3</v>
      </c>
      <c r="BH1244" s="444">
        <v>1.0348395998620215E-3</v>
      </c>
      <c r="BI1244" s="445">
        <v>26.09412556053811</v>
      </c>
      <c r="BJ1244" s="445">
        <v>30.2</v>
      </c>
      <c r="BK1244" s="445">
        <v>33.03</v>
      </c>
      <c r="BL1244" s="16"/>
      <c r="BM1244" s="431">
        <v>6827</v>
      </c>
      <c r="BN1244" s="429">
        <v>40</v>
      </c>
      <c r="BO1244" s="429">
        <v>74</v>
      </c>
      <c r="BP1244" s="429">
        <v>376</v>
      </c>
      <c r="BQ1244" s="429">
        <v>2039</v>
      </c>
      <c r="BR1244" s="429">
        <v>3159</v>
      </c>
      <c r="BS1244" s="429">
        <v>984</v>
      </c>
      <c r="BT1244" s="429">
        <v>135</v>
      </c>
      <c r="BU1244" s="429">
        <v>17</v>
      </c>
      <c r="BV1244" s="429">
        <v>1</v>
      </c>
      <c r="BW1244" s="429">
        <v>1</v>
      </c>
      <c r="BX1244" s="429">
        <v>1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1136</v>
      </c>
      <c r="CI1244" s="398">
        <v>0.16639812509154828</v>
      </c>
      <c r="CJ1244" s="377">
        <v>155</v>
      </c>
      <c r="CK1244" s="398">
        <v>2.270396953273766E-2</v>
      </c>
      <c r="CL1244" s="377">
        <v>3</v>
      </c>
      <c r="CM1244" s="398">
        <v>4.3943166837556762E-4</v>
      </c>
      <c r="CN1244" s="399">
        <v>26.118768126556276</v>
      </c>
      <c r="CO1244" s="399">
        <v>30.26</v>
      </c>
      <c r="CP1244" s="399">
        <v>33.06</v>
      </c>
      <c r="CQ1244" s="57"/>
    </row>
    <row r="1245" spans="1:95" x14ac:dyDescent="0.25">
      <c r="A1245" s="241"/>
      <c r="B1245" s="432" t="s">
        <v>37</v>
      </c>
      <c r="C1245" s="433">
        <v>4083</v>
      </c>
      <c r="D1245" s="434">
        <v>30</v>
      </c>
      <c r="E1245" s="434">
        <v>46</v>
      </c>
      <c r="F1245" s="434">
        <v>215</v>
      </c>
      <c r="G1245" s="434">
        <v>1177</v>
      </c>
      <c r="H1245" s="434">
        <v>1920</v>
      </c>
      <c r="I1245" s="434">
        <v>607</v>
      </c>
      <c r="J1245" s="434">
        <v>79</v>
      </c>
      <c r="K1245" s="434">
        <v>9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693</v>
      </c>
      <c r="Y1245" s="446">
        <v>0.16972814107274062</v>
      </c>
      <c r="Z1245" s="436">
        <v>88</v>
      </c>
      <c r="AA1245" s="446">
        <v>2.1552779818760717E-2</v>
      </c>
      <c r="AB1245" s="436">
        <v>0</v>
      </c>
      <c r="AC1245" s="446">
        <v>0</v>
      </c>
      <c r="AD1245" s="447">
        <v>26.159975130564476</v>
      </c>
      <c r="AE1245" s="447">
        <v>30.366999999999997</v>
      </c>
      <c r="AF1245" s="447">
        <v>33.119999999999997</v>
      </c>
      <c r="AG1245" s="16"/>
      <c r="AH1245" s="436">
        <v>3003</v>
      </c>
      <c r="AI1245" s="434">
        <v>11</v>
      </c>
      <c r="AJ1245" s="434">
        <v>28</v>
      </c>
      <c r="AK1245" s="434">
        <v>165</v>
      </c>
      <c r="AL1245" s="434">
        <v>914</v>
      </c>
      <c r="AM1245" s="434">
        <v>1378</v>
      </c>
      <c r="AN1245" s="434">
        <v>426</v>
      </c>
      <c r="AO1245" s="434">
        <v>68</v>
      </c>
      <c r="AP1245" s="434">
        <v>9</v>
      </c>
      <c r="AQ1245" s="434">
        <v>2</v>
      </c>
      <c r="AR1245" s="434">
        <v>1</v>
      </c>
      <c r="AS1245" s="434">
        <v>1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506</v>
      </c>
      <c r="BD1245" s="446">
        <v>0.16849816849816851</v>
      </c>
      <c r="BE1245" s="436">
        <v>81</v>
      </c>
      <c r="BF1245" s="446">
        <v>2.6973026973026972E-2</v>
      </c>
      <c r="BG1245" s="436">
        <v>4</v>
      </c>
      <c r="BH1245" s="446">
        <v>1.332001332001332E-3</v>
      </c>
      <c r="BI1245" s="447">
        <v>26.137675675675656</v>
      </c>
      <c r="BJ1245" s="447">
        <v>30.24</v>
      </c>
      <c r="BK1245" s="447">
        <v>33.198499999999996</v>
      </c>
      <c r="BL1245" s="16"/>
      <c r="BM1245" s="436">
        <v>7086</v>
      </c>
      <c r="BN1245" s="434">
        <v>41</v>
      </c>
      <c r="BO1245" s="434">
        <v>74</v>
      </c>
      <c r="BP1245" s="434">
        <v>380</v>
      </c>
      <c r="BQ1245" s="434">
        <v>2091</v>
      </c>
      <c r="BR1245" s="434">
        <v>3298</v>
      </c>
      <c r="BS1245" s="434">
        <v>1033</v>
      </c>
      <c r="BT1245" s="434">
        <v>147</v>
      </c>
      <c r="BU1245" s="434">
        <v>18</v>
      </c>
      <c r="BV1245" s="434">
        <v>2</v>
      </c>
      <c r="BW1245" s="434">
        <v>1</v>
      </c>
      <c r="BX1245" s="434">
        <v>1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1199</v>
      </c>
      <c r="CI1245" s="400">
        <v>0.16920688681907989</v>
      </c>
      <c r="CJ1245" s="382">
        <v>169</v>
      </c>
      <c r="CK1245" s="400">
        <v>2.3849844764324019E-2</v>
      </c>
      <c r="CL1245" s="382">
        <v>4</v>
      </c>
      <c r="CM1245" s="400">
        <v>5.6449336720293538E-4</v>
      </c>
      <c r="CN1245" s="401">
        <v>26.150519982810447</v>
      </c>
      <c r="CO1245" s="401">
        <v>30.3</v>
      </c>
      <c r="CP1245" s="401">
        <v>33.148999999999994</v>
      </c>
      <c r="CQ1245" s="57"/>
    </row>
    <row r="1246" spans="1:95" x14ac:dyDescent="0.25">
      <c r="A1246" s="241"/>
      <c r="B1246" s="437" t="s">
        <v>38</v>
      </c>
      <c r="C1246" s="438">
        <v>4258</v>
      </c>
      <c r="D1246" s="439">
        <v>30</v>
      </c>
      <c r="E1246" s="439">
        <v>46</v>
      </c>
      <c r="F1246" s="439">
        <v>216</v>
      </c>
      <c r="G1246" s="439">
        <v>1196</v>
      </c>
      <c r="H1246" s="439">
        <v>2012</v>
      </c>
      <c r="I1246" s="439">
        <v>658</v>
      </c>
      <c r="J1246" s="439">
        <v>89</v>
      </c>
      <c r="K1246" s="439">
        <v>11</v>
      </c>
      <c r="L1246" s="439">
        <v>0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755</v>
      </c>
      <c r="Y1246" s="448">
        <v>0.17731329262564585</v>
      </c>
      <c r="Z1246" s="441">
        <v>100</v>
      </c>
      <c r="AA1246" s="448">
        <v>2.3485204321277594E-2</v>
      </c>
      <c r="AB1246" s="441">
        <v>0</v>
      </c>
      <c r="AC1246" s="448">
        <v>0</v>
      </c>
      <c r="AD1246" s="449">
        <v>26.307505871301007</v>
      </c>
      <c r="AE1246" s="449">
        <v>30.511500000000002</v>
      </c>
      <c r="AF1246" s="449">
        <v>33.330499999999994</v>
      </c>
      <c r="AG1246" s="16"/>
      <c r="AH1246" s="441">
        <v>3138</v>
      </c>
      <c r="AI1246" s="439">
        <v>11</v>
      </c>
      <c r="AJ1246" s="439">
        <v>28</v>
      </c>
      <c r="AK1246" s="439">
        <v>166</v>
      </c>
      <c r="AL1246" s="439">
        <v>932</v>
      </c>
      <c r="AM1246" s="439">
        <v>1446</v>
      </c>
      <c r="AN1246" s="439">
        <v>464</v>
      </c>
      <c r="AO1246" s="439">
        <v>73</v>
      </c>
      <c r="AP1246" s="439">
        <v>13</v>
      </c>
      <c r="AQ1246" s="439">
        <v>3</v>
      </c>
      <c r="AR1246" s="439">
        <v>1</v>
      </c>
      <c r="AS1246" s="439">
        <v>1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554</v>
      </c>
      <c r="BD1246" s="448">
        <v>0.17654557042702357</v>
      </c>
      <c r="BE1246" s="441">
        <v>91</v>
      </c>
      <c r="BF1246" s="448">
        <v>2.8999362651370299E-2</v>
      </c>
      <c r="BG1246" s="441">
        <v>5</v>
      </c>
      <c r="BH1246" s="448">
        <v>1.5933715742511153E-3</v>
      </c>
      <c r="BI1246" s="449">
        <v>26.275140216698521</v>
      </c>
      <c r="BJ1246" s="449">
        <v>30.35</v>
      </c>
      <c r="BK1246" s="449">
        <v>33.330999999999996</v>
      </c>
      <c r="BL1246" s="16"/>
      <c r="BM1246" s="441">
        <v>7396</v>
      </c>
      <c r="BN1246" s="439">
        <v>41</v>
      </c>
      <c r="BO1246" s="439">
        <v>74</v>
      </c>
      <c r="BP1246" s="439">
        <v>382</v>
      </c>
      <c r="BQ1246" s="439">
        <v>2128</v>
      </c>
      <c r="BR1246" s="439">
        <v>3458</v>
      </c>
      <c r="BS1246" s="439">
        <v>1122</v>
      </c>
      <c r="BT1246" s="439">
        <v>162</v>
      </c>
      <c r="BU1246" s="439">
        <v>24</v>
      </c>
      <c r="BV1246" s="439">
        <v>3</v>
      </c>
      <c r="BW1246" s="439">
        <v>1</v>
      </c>
      <c r="BX1246" s="439">
        <v>1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1309</v>
      </c>
      <c r="CI1246" s="402">
        <v>0.17698756084369929</v>
      </c>
      <c r="CJ1246" s="387">
        <v>191</v>
      </c>
      <c r="CK1246" s="402">
        <v>2.5824770146024877E-2</v>
      </c>
      <c r="CL1246" s="387">
        <v>5</v>
      </c>
      <c r="CM1246" s="402">
        <v>6.7604110329908061E-4</v>
      </c>
      <c r="CN1246" s="403">
        <v>26.293773661438571</v>
      </c>
      <c r="CO1246" s="403">
        <v>30.43</v>
      </c>
      <c r="CP1246" s="403">
        <v>33.33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41</v>
      </c>
      <c r="D1249" s="321">
        <v>0</v>
      </c>
      <c r="E1249" s="89">
        <v>1</v>
      </c>
      <c r="F1249" s="89">
        <v>0</v>
      </c>
      <c r="G1249" s="89">
        <v>10</v>
      </c>
      <c r="H1249" s="89">
        <v>22</v>
      </c>
      <c r="I1249" s="89">
        <v>7</v>
      </c>
      <c r="J1249" s="89">
        <v>1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8</v>
      </c>
      <c r="Y1249" s="30">
        <v>0.1951219512195122</v>
      </c>
      <c r="Z1249" s="99">
        <v>1</v>
      </c>
      <c r="AA1249" s="30">
        <v>2.4390243902439025E-2</v>
      </c>
      <c r="AB1249" s="99">
        <v>0</v>
      </c>
      <c r="AC1249" s="30">
        <v>0</v>
      </c>
      <c r="AD1249" s="25">
        <v>26.664878048780484</v>
      </c>
      <c r="AE1249" s="25">
        <v>30.559000000000001</v>
      </c>
      <c r="AF1249" s="25">
        <v>34.426000000000002</v>
      </c>
      <c r="AG1249" s="57"/>
      <c r="AH1249" s="96">
        <v>37</v>
      </c>
      <c r="AI1249" s="321">
        <v>0</v>
      </c>
      <c r="AJ1249" s="89">
        <v>0</v>
      </c>
      <c r="AK1249" s="89">
        <v>0</v>
      </c>
      <c r="AL1249" s="89">
        <v>7</v>
      </c>
      <c r="AM1249" s="89">
        <v>16</v>
      </c>
      <c r="AN1249" s="89">
        <v>10</v>
      </c>
      <c r="AO1249" s="89">
        <v>3</v>
      </c>
      <c r="AP1249" s="89">
        <v>1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14</v>
      </c>
      <c r="BD1249" s="30">
        <v>0.3783783783783784</v>
      </c>
      <c r="BE1249" s="99">
        <v>4</v>
      </c>
      <c r="BF1249" s="30">
        <v>0.10810810810810811</v>
      </c>
      <c r="BG1249" s="99">
        <v>0</v>
      </c>
      <c r="BH1249" s="30">
        <v>0</v>
      </c>
      <c r="BI1249" s="25">
        <v>28.894594594594597</v>
      </c>
      <c r="BJ1249" s="25">
        <v>33.175999999999995</v>
      </c>
      <c r="BK1249" s="25">
        <v>38.274000000000008</v>
      </c>
      <c r="BL1249" s="57"/>
      <c r="BM1249" s="96">
        <v>78</v>
      </c>
      <c r="BN1249" s="336">
        <v>0</v>
      </c>
      <c r="BO1249" s="188">
        <v>1</v>
      </c>
      <c r="BP1249" s="188">
        <v>0</v>
      </c>
      <c r="BQ1249" s="188">
        <v>17</v>
      </c>
      <c r="BR1249" s="188">
        <v>38</v>
      </c>
      <c r="BS1249" s="188">
        <v>17</v>
      </c>
      <c r="BT1249" s="188">
        <v>4</v>
      </c>
      <c r="BU1249" s="188">
        <v>1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22</v>
      </c>
      <c r="CI1249" s="30">
        <v>0.28205128205128205</v>
      </c>
      <c r="CJ1249" s="99">
        <v>5</v>
      </c>
      <c r="CK1249" s="30">
        <v>6.4102564102564097E-2</v>
      </c>
      <c r="CL1249" s="99">
        <v>0</v>
      </c>
      <c r="CM1249" s="30">
        <v>0</v>
      </c>
      <c r="CN1249" s="25">
        <v>27.722564102564085</v>
      </c>
      <c r="CO1249" s="25">
        <v>31.124999999999996</v>
      </c>
      <c r="CP1249" s="25">
        <v>36.650999999999996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33</v>
      </c>
      <c r="D1250" s="264">
        <v>1</v>
      </c>
      <c r="E1250" s="122">
        <v>0</v>
      </c>
      <c r="F1250" s="122">
        <v>0</v>
      </c>
      <c r="G1250" s="122">
        <v>5</v>
      </c>
      <c r="H1250" s="122">
        <v>16</v>
      </c>
      <c r="I1250" s="122">
        <v>7</v>
      </c>
      <c r="J1250" s="122">
        <v>2</v>
      </c>
      <c r="K1250" s="122">
        <v>2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11</v>
      </c>
      <c r="Y1250" s="31">
        <v>0.33333333333333331</v>
      </c>
      <c r="Z1250" s="100">
        <v>4</v>
      </c>
      <c r="AA1250" s="31">
        <v>0.12121212121212122</v>
      </c>
      <c r="AB1250" s="100">
        <v>0</v>
      </c>
      <c r="AC1250" s="31">
        <v>0</v>
      </c>
      <c r="AD1250" s="27">
        <v>28.895757575757571</v>
      </c>
      <c r="AE1250" s="27">
        <v>34.407999999999994</v>
      </c>
      <c r="AF1250" s="27">
        <v>41.531999999999996</v>
      </c>
      <c r="AG1250" s="57"/>
      <c r="AH1250" s="97">
        <v>19</v>
      </c>
      <c r="AI1250" s="264">
        <v>0</v>
      </c>
      <c r="AJ1250" s="122">
        <v>0</v>
      </c>
      <c r="AK1250" s="122">
        <v>0</v>
      </c>
      <c r="AL1250" s="122">
        <v>3</v>
      </c>
      <c r="AM1250" s="122">
        <v>10</v>
      </c>
      <c r="AN1250" s="122">
        <v>6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6</v>
      </c>
      <c r="BD1250" s="31">
        <v>0.31578947368421051</v>
      </c>
      <c r="BE1250" s="100">
        <v>0</v>
      </c>
      <c r="BF1250" s="31">
        <v>0</v>
      </c>
      <c r="BG1250" s="100">
        <v>0</v>
      </c>
      <c r="BH1250" s="31">
        <v>0</v>
      </c>
      <c r="BI1250" s="27">
        <v>28.162105263157898</v>
      </c>
      <c r="BJ1250" s="27">
        <v>33.01</v>
      </c>
      <c r="BK1250" s="27">
        <v>34.17</v>
      </c>
      <c r="BL1250" s="57"/>
      <c r="BM1250" s="97">
        <v>52</v>
      </c>
      <c r="BN1250" s="253">
        <v>1</v>
      </c>
      <c r="BO1250" s="191">
        <v>0</v>
      </c>
      <c r="BP1250" s="191">
        <v>0</v>
      </c>
      <c r="BQ1250" s="191">
        <v>8</v>
      </c>
      <c r="BR1250" s="191">
        <v>26</v>
      </c>
      <c r="BS1250" s="191">
        <v>13</v>
      </c>
      <c r="BT1250" s="191">
        <v>2</v>
      </c>
      <c r="BU1250" s="191">
        <v>2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17</v>
      </c>
      <c r="CI1250" s="31">
        <v>0.32692307692307693</v>
      </c>
      <c r="CJ1250" s="100">
        <v>4</v>
      </c>
      <c r="CK1250" s="31">
        <v>7.6923076923076927E-2</v>
      </c>
      <c r="CL1250" s="100">
        <v>0</v>
      </c>
      <c r="CM1250" s="31">
        <v>0</v>
      </c>
      <c r="CN1250" s="27">
        <v>28.627692307692321</v>
      </c>
      <c r="CO1250" s="27">
        <v>33.275500000000001</v>
      </c>
      <c r="CP1250" s="27">
        <v>38.986999999999981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21</v>
      </c>
      <c r="D1251" s="264">
        <v>1</v>
      </c>
      <c r="E1251" s="122">
        <v>0</v>
      </c>
      <c r="F1251" s="122">
        <v>0</v>
      </c>
      <c r="G1251" s="122">
        <v>4</v>
      </c>
      <c r="H1251" s="122">
        <v>5</v>
      </c>
      <c r="I1251" s="122">
        <v>4</v>
      </c>
      <c r="J1251" s="122">
        <v>7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11</v>
      </c>
      <c r="Y1251" s="31">
        <v>0.52380952380952384</v>
      </c>
      <c r="Z1251" s="100">
        <v>5</v>
      </c>
      <c r="AA1251" s="31">
        <v>0.23809523809523808</v>
      </c>
      <c r="AB1251" s="100">
        <v>0</v>
      </c>
      <c r="AC1251" s="31">
        <v>0</v>
      </c>
      <c r="AD1251" s="27">
        <v>30.076190476190476</v>
      </c>
      <c r="AE1251" s="27">
        <v>37.693999999999996</v>
      </c>
      <c r="AF1251" s="27">
        <v>38.978999999999999</v>
      </c>
      <c r="AG1251" s="57"/>
      <c r="AH1251" s="97">
        <v>14</v>
      </c>
      <c r="AI1251" s="264">
        <v>0</v>
      </c>
      <c r="AJ1251" s="122">
        <v>0</v>
      </c>
      <c r="AK1251" s="122">
        <v>0</v>
      </c>
      <c r="AL1251" s="122">
        <v>1</v>
      </c>
      <c r="AM1251" s="122">
        <v>7</v>
      </c>
      <c r="AN1251" s="122">
        <v>2</v>
      </c>
      <c r="AO1251" s="122">
        <v>2</v>
      </c>
      <c r="AP1251" s="122">
        <v>0</v>
      </c>
      <c r="AQ1251" s="122">
        <v>2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6</v>
      </c>
      <c r="BD1251" s="31">
        <v>0.42857142857142855</v>
      </c>
      <c r="BE1251" s="100">
        <v>4</v>
      </c>
      <c r="BF1251" s="31">
        <v>0.2857142857142857</v>
      </c>
      <c r="BG1251" s="100">
        <v>2</v>
      </c>
      <c r="BH1251" s="31">
        <v>0.14285714285714285</v>
      </c>
      <c r="BI1251" s="27">
        <v>31.840714285714281</v>
      </c>
      <c r="BJ1251" s="27">
        <v>43.155000000000001</v>
      </c>
      <c r="BK1251" s="27" t="s">
        <v>102</v>
      </c>
      <c r="BL1251" s="57"/>
      <c r="BM1251" s="97">
        <v>35</v>
      </c>
      <c r="BN1251" s="253">
        <v>1</v>
      </c>
      <c r="BO1251" s="191">
        <v>0</v>
      </c>
      <c r="BP1251" s="191">
        <v>0</v>
      </c>
      <c r="BQ1251" s="191">
        <v>5</v>
      </c>
      <c r="BR1251" s="191">
        <v>12</v>
      </c>
      <c r="BS1251" s="191">
        <v>6</v>
      </c>
      <c r="BT1251" s="191">
        <v>9</v>
      </c>
      <c r="BU1251" s="191">
        <v>0</v>
      </c>
      <c r="BV1251" s="191">
        <v>2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17</v>
      </c>
      <c r="CI1251" s="31">
        <v>0.48571428571428571</v>
      </c>
      <c r="CJ1251" s="100">
        <v>9</v>
      </c>
      <c r="CK1251" s="31">
        <v>0.25714285714285712</v>
      </c>
      <c r="CL1251" s="100">
        <v>2</v>
      </c>
      <c r="CM1251" s="31">
        <v>5.7142857142857141E-2</v>
      </c>
      <c r="CN1251" s="27">
        <v>30.782000000000004</v>
      </c>
      <c r="CO1251" s="27">
        <v>37.681999999999995</v>
      </c>
      <c r="CP1251" s="27">
        <v>45.883999999999979</v>
      </c>
      <c r="CQ1251" s="57"/>
    </row>
    <row r="1252" spans="1:95" x14ac:dyDescent="0.25">
      <c r="A1252" s="241">
        <v>7</v>
      </c>
      <c r="B1252" s="312">
        <v>0.125</v>
      </c>
      <c r="C1252" s="97">
        <v>9</v>
      </c>
      <c r="D1252" s="264">
        <v>0</v>
      </c>
      <c r="E1252" s="122">
        <v>0</v>
      </c>
      <c r="F1252" s="122">
        <v>0</v>
      </c>
      <c r="G1252" s="122">
        <v>3</v>
      </c>
      <c r="H1252" s="122">
        <v>2</v>
      </c>
      <c r="I1252" s="122">
        <v>2</v>
      </c>
      <c r="J1252" s="122">
        <v>1</v>
      </c>
      <c r="K1252" s="122">
        <v>1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4</v>
      </c>
      <c r="Y1252" s="31">
        <v>0.44444444444444442</v>
      </c>
      <c r="Z1252" s="100">
        <v>2</v>
      </c>
      <c r="AA1252" s="31">
        <v>0.22222222222222221</v>
      </c>
      <c r="AB1252" s="100">
        <v>0</v>
      </c>
      <c r="AC1252" s="31">
        <v>0</v>
      </c>
      <c r="AD1252" s="27">
        <v>29.668888888888894</v>
      </c>
      <c r="AE1252" s="27">
        <v>37.86</v>
      </c>
      <c r="AF1252" s="27" t="s">
        <v>102</v>
      </c>
      <c r="AG1252" s="57"/>
      <c r="AH1252" s="97">
        <v>19</v>
      </c>
      <c r="AI1252" s="264">
        <v>0</v>
      </c>
      <c r="AJ1252" s="122">
        <v>0</v>
      </c>
      <c r="AK1252" s="122">
        <v>0</v>
      </c>
      <c r="AL1252" s="122">
        <v>4</v>
      </c>
      <c r="AM1252" s="122">
        <v>12</v>
      </c>
      <c r="AN1252" s="122">
        <v>1</v>
      </c>
      <c r="AO1252" s="122">
        <v>2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3</v>
      </c>
      <c r="BD1252" s="31">
        <v>0.15789473684210525</v>
      </c>
      <c r="BE1252" s="100">
        <v>2</v>
      </c>
      <c r="BF1252" s="31">
        <v>0.10526315789473684</v>
      </c>
      <c r="BG1252" s="100">
        <v>0</v>
      </c>
      <c r="BH1252" s="31">
        <v>0</v>
      </c>
      <c r="BI1252" s="27">
        <v>28.073157894736841</v>
      </c>
      <c r="BJ1252" s="27">
        <v>34.950000000000003</v>
      </c>
      <c r="BK1252" s="27">
        <v>35.29</v>
      </c>
      <c r="BL1252" s="57"/>
      <c r="BM1252" s="97">
        <v>28</v>
      </c>
      <c r="BN1252" s="253">
        <v>0</v>
      </c>
      <c r="BO1252" s="191">
        <v>0</v>
      </c>
      <c r="BP1252" s="191">
        <v>0</v>
      </c>
      <c r="BQ1252" s="191">
        <v>7</v>
      </c>
      <c r="BR1252" s="191">
        <v>14</v>
      </c>
      <c r="BS1252" s="191">
        <v>3</v>
      </c>
      <c r="BT1252" s="191">
        <v>3</v>
      </c>
      <c r="BU1252" s="191">
        <v>1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7</v>
      </c>
      <c r="CI1252" s="31">
        <v>0.25</v>
      </c>
      <c r="CJ1252" s="100">
        <v>4</v>
      </c>
      <c r="CK1252" s="31">
        <v>0.14285714285714285</v>
      </c>
      <c r="CL1252" s="100">
        <v>0</v>
      </c>
      <c r="CM1252" s="31">
        <v>0</v>
      </c>
      <c r="CN1252" s="27">
        <v>28.586071428571426</v>
      </c>
      <c r="CO1252" s="27">
        <v>35.027999999999999</v>
      </c>
      <c r="CP1252" s="27">
        <v>38.237999999999985</v>
      </c>
      <c r="CQ1252" s="57"/>
    </row>
    <row r="1253" spans="1:95" x14ac:dyDescent="0.25">
      <c r="A1253" s="241">
        <v>7</v>
      </c>
      <c r="B1253" s="312">
        <v>0.16666700000000001</v>
      </c>
      <c r="C1253" s="97">
        <v>16</v>
      </c>
      <c r="D1253" s="264">
        <v>0</v>
      </c>
      <c r="E1253" s="122">
        <v>1</v>
      </c>
      <c r="F1253" s="122">
        <v>0</v>
      </c>
      <c r="G1253" s="122">
        <v>1</v>
      </c>
      <c r="H1253" s="122">
        <v>7</v>
      </c>
      <c r="I1253" s="122">
        <v>4</v>
      </c>
      <c r="J1253" s="122">
        <v>3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7</v>
      </c>
      <c r="Y1253" s="31">
        <v>0.4375</v>
      </c>
      <c r="Z1253" s="100">
        <v>3</v>
      </c>
      <c r="AA1253" s="31">
        <v>0.1875</v>
      </c>
      <c r="AB1253" s="100">
        <v>0</v>
      </c>
      <c r="AC1253" s="31">
        <v>0</v>
      </c>
      <c r="AD1253" s="27">
        <v>28.734375</v>
      </c>
      <c r="AE1253" s="27">
        <v>36.037500000000001</v>
      </c>
      <c r="AF1253" s="27" t="s">
        <v>102</v>
      </c>
      <c r="AG1253" s="57"/>
      <c r="AH1253" s="97">
        <v>16</v>
      </c>
      <c r="AI1253" s="264">
        <v>0</v>
      </c>
      <c r="AJ1253" s="122">
        <v>0</v>
      </c>
      <c r="AK1253" s="122">
        <v>1</v>
      </c>
      <c r="AL1253" s="122">
        <v>2</v>
      </c>
      <c r="AM1253" s="122">
        <v>7</v>
      </c>
      <c r="AN1253" s="122">
        <v>4</v>
      </c>
      <c r="AO1253" s="122">
        <v>2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6</v>
      </c>
      <c r="BD1253" s="31">
        <v>0.375</v>
      </c>
      <c r="BE1253" s="100">
        <v>2</v>
      </c>
      <c r="BF1253" s="31">
        <v>0.125</v>
      </c>
      <c r="BG1253" s="100">
        <v>0</v>
      </c>
      <c r="BH1253" s="31">
        <v>0</v>
      </c>
      <c r="BI1253" s="27">
        <v>28.178750000000001</v>
      </c>
      <c r="BJ1253" s="27">
        <v>33.322499999999998</v>
      </c>
      <c r="BK1253" s="27" t="s">
        <v>102</v>
      </c>
      <c r="BL1253" s="57"/>
      <c r="BM1253" s="97">
        <v>32</v>
      </c>
      <c r="BN1253" s="253">
        <v>0</v>
      </c>
      <c r="BO1253" s="191">
        <v>1</v>
      </c>
      <c r="BP1253" s="191">
        <v>1</v>
      </c>
      <c r="BQ1253" s="191">
        <v>3</v>
      </c>
      <c r="BR1253" s="191">
        <v>14</v>
      </c>
      <c r="BS1253" s="191">
        <v>8</v>
      </c>
      <c r="BT1253" s="191">
        <v>5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13</v>
      </c>
      <c r="CI1253" s="31">
        <v>0.40625</v>
      </c>
      <c r="CJ1253" s="100">
        <v>5</v>
      </c>
      <c r="CK1253" s="31">
        <v>0.15625</v>
      </c>
      <c r="CL1253" s="100">
        <v>0</v>
      </c>
      <c r="CM1253" s="31">
        <v>0</v>
      </c>
      <c r="CN1253" s="27">
        <v>28.4565625</v>
      </c>
      <c r="CO1253" s="27">
        <v>35.259500000000003</v>
      </c>
      <c r="CP1253" s="27">
        <v>37.073500000000003</v>
      </c>
      <c r="CQ1253" s="57"/>
    </row>
    <row r="1254" spans="1:95" x14ac:dyDescent="0.25">
      <c r="A1254" s="241">
        <v>7</v>
      </c>
      <c r="B1254" s="312">
        <v>0.20833299999999999</v>
      </c>
      <c r="C1254" s="97">
        <v>18</v>
      </c>
      <c r="D1254" s="264">
        <v>0</v>
      </c>
      <c r="E1254" s="122">
        <v>0</v>
      </c>
      <c r="F1254" s="122">
        <v>0</v>
      </c>
      <c r="G1254" s="122">
        <v>3</v>
      </c>
      <c r="H1254" s="122">
        <v>8</v>
      </c>
      <c r="I1254" s="122">
        <v>5</v>
      </c>
      <c r="J1254" s="122">
        <v>2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7</v>
      </c>
      <c r="Y1254" s="31">
        <v>0.3888888888888889</v>
      </c>
      <c r="Z1254" s="100">
        <v>2</v>
      </c>
      <c r="AA1254" s="31">
        <v>0.1111111111111111</v>
      </c>
      <c r="AB1254" s="100">
        <v>0</v>
      </c>
      <c r="AC1254" s="31">
        <v>0</v>
      </c>
      <c r="AD1254" s="27">
        <v>29.046666666666663</v>
      </c>
      <c r="AE1254" s="27">
        <v>33.649999999999991</v>
      </c>
      <c r="AF1254" s="27" t="s">
        <v>102</v>
      </c>
      <c r="AG1254" s="57"/>
      <c r="AH1254" s="97">
        <v>22</v>
      </c>
      <c r="AI1254" s="264">
        <v>0</v>
      </c>
      <c r="AJ1254" s="122">
        <v>0</v>
      </c>
      <c r="AK1254" s="122">
        <v>1</v>
      </c>
      <c r="AL1254" s="122">
        <v>6</v>
      </c>
      <c r="AM1254" s="122">
        <v>10</v>
      </c>
      <c r="AN1254" s="122">
        <v>5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5</v>
      </c>
      <c r="BD1254" s="31">
        <v>0.22727272727272727</v>
      </c>
      <c r="BE1254" s="100">
        <v>0</v>
      </c>
      <c r="BF1254" s="31">
        <v>0</v>
      </c>
      <c r="BG1254" s="100">
        <v>0</v>
      </c>
      <c r="BH1254" s="31">
        <v>0</v>
      </c>
      <c r="BI1254" s="27">
        <v>26.097727272727273</v>
      </c>
      <c r="BJ1254" s="27">
        <v>30.373000000000001</v>
      </c>
      <c r="BK1254" s="27">
        <v>31.593499999999999</v>
      </c>
      <c r="BL1254" s="57"/>
      <c r="BM1254" s="97">
        <v>40</v>
      </c>
      <c r="BN1254" s="253">
        <v>0</v>
      </c>
      <c r="BO1254" s="191">
        <v>0</v>
      </c>
      <c r="BP1254" s="191">
        <v>1</v>
      </c>
      <c r="BQ1254" s="191">
        <v>9</v>
      </c>
      <c r="BR1254" s="191">
        <v>18</v>
      </c>
      <c r="BS1254" s="191">
        <v>10</v>
      </c>
      <c r="BT1254" s="191">
        <v>2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12</v>
      </c>
      <c r="CI1254" s="31">
        <v>0.3</v>
      </c>
      <c r="CJ1254" s="100">
        <v>2</v>
      </c>
      <c r="CK1254" s="31">
        <v>0.05</v>
      </c>
      <c r="CL1254" s="100">
        <v>0</v>
      </c>
      <c r="CM1254" s="31">
        <v>0</v>
      </c>
      <c r="CN1254" s="27">
        <v>27.42475</v>
      </c>
      <c r="CO1254" s="27">
        <v>31.1585</v>
      </c>
      <c r="CP1254" s="27">
        <v>36.84999999999998</v>
      </c>
      <c r="CQ1254" s="57"/>
    </row>
    <row r="1255" spans="1:95" x14ac:dyDescent="0.25">
      <c r="A1255" s="241">
        <v>7</v>
      </c>
      <c r="B1255" s="312">
        <v>0.25</v>
      </c>
      <c r="C1255" s="97">
        <v>27</v>
      </c>
      <c r="D1255" s="264">
        <v>0</v>
      </c>
      <c r="E1255" s="122">
        <v>0</v>
      </c>
      <c r="F1255" s="122">
        <v>0</v>
      </c>
      <c r="G1255" s="122">
        <v>6</v>
      </c>
      <c r="H1255" s="122">
        <v>9</v>
      </c>
      <c r="I1255" s="122">
        <v>9</v>
      </c>
      <c r="J1255" s="122">
        <v>3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12</v>
      </c>
      <c r="Y1255" s="31">
        <v>0.44444444444444442</v>
      </c>
      <c r="Z1255" s="100">
        <v>3</v>
      </c>
      <c r="AA1255" s="31">
        <v>0.1111111111111111</v>
      </c>
      <c r="AB1255" s="100">
        <v>0</v>
      </c>
      <c r="AC1255" s="31">
        <v>0</v>
      </c>
      <c r="AD1255" s="27">
        <v>28.934814814814811</v>
      </c>
      <c r="AE1255" s="27">
        <v>34.146000000000001</v>
      </c>
      <c r="AF1255" s="27">
        <v>37.083999999999996</v>
      </c>
      <c r="AG1255" s="57"/>
      <c r="AH1255" s="97">
        <v>34</v>
      </c>
      <c r="AI1255" s="264">
        <v>0</v>
      </c>
      <c r="AJ1255" s="122">
        <v>0</v>
      </c>
      <c r="AK1255" s="122">
        <v>1</v>
      </c>
      <c r="AL1255" s="122">
        <v>5</v>
      </c>
      <c r="AM1255" s="122">
        <v>13</v>
      </c>
      <c r="AN1255" s="122">
        <v>13</v>
      </c>
      <c r="AO1255" s="122">
        <v>2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15</v>
      </c>
      <c r="BD1255" s="31">
        <v>0.44117647058823528</v>
      </c>
      <c r="BE1255" s="100">
        <v>2</v>
      </c>
      <c r="BF1255" s="31">
        <v>5.8823529411764705E-2</v>
      </c>
      <c r="BG1255" s="100">
        <v>0</v>
      </c>
      <c r="BH1255" s="31">
        <v>0</v>
      </c>
      <c r="BI1255" s="27">
        <v>28.993235294117646</v>
      </c>
      <c r="BJ1255" s="27">
        <v>32.462499999999999</v>
      </c>
      <c r="BK1255" s="27">
        <v>35.965000000000003</v>
      </c>
      <c r="BL1255" s="57"/>
      <c r="BM1255" s="97">
        <v>61</v>
      </c>
      <c r="BN1255" s="253">
        <v>0</v>
      </c>
      <c r="BO1255" s="191">
        <v>0</v>
      </c>
      <c r="BP1255" s="191">
        <v>1</v>
      </c>
      <c r="BQ1255" s="191">
        <v>11</v>
      </c>
      <c r="BR1255" s="191">
        <v>22</v>
      </c>
      <c r="BS1255" s="191">
        <v>22</v>
      </c>
      <c r="BT1255" s="191">
        <v>5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27</v>
      </c>
      <c r="CI1255" s="31">
        <v>0.44262295081967212</v>
      </c>
      <c r="CJ1255" s="100">
        <v>5</v>
      </c>
      <c r="CK1255" s="31">
        <v>8.1967213114754092E-2</v>
      </c>
      <c r="CL1255" s="100">
        <v>0</v>
      </c>
      <c r="CM1255" s="31">
        <v>0</v>
      </c>
      <c r="CN1255" s="27">
        <v>28.967377049180328</v>
      </c>
      <c r="CO1255" s="27">
        <v>32.512</v>
      </c>
      <c r="CP1255" s="27">
        <v>36.785000000000004</v>
      </c>
      <c r="CQ1255" s="57"/>
    </row>
    <row r="1256" spans="1:95" x14ac:dyDescent="0.25">
      <c r="A1256" s="241">
        <v>7</v>
      </c>
      <c r="B1256" s="312">
        <v>0.29166700000000001</v>
      </c>
      <c r="C1256" s="97">
        <v>60</v>
      </c>
      <c r="D1256" s="264">
        <v>0</v>
      </c>
      <c r="E1256" s="122">
        <v>0</v>
      </c>
      <c r="F1256" s="122">
        <v>1</v>
      </c>
      <c r="G1256" s="122">
        <v>8</v>
      </c>
      <c r="H1256" s="122">
        <v>32</v>
      </c>
      <c r="I1256" s="122">
        <v>16</v>
      </c>
      <c r="J1256" s="122">
        <v>3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19</v>
      </c>
      <c r="Y1256" s="31">
        <v>0.31666666666666665</v>
      </c>
      <c r="Z1256" s="100">
        <v>3</v>
      </c>
      <c r="AA1256" s="31">
        <v>0.05</v>
      </c>
      <c r="AB1256" s="100">
        <v>0</v>
      </c>
      <c r="AC1256" s="31">
        <v>0</v>
      </c>
      <c r="AD1256" s="27">
        <v>28.552333333333326</v>
      </c>
      <c r="AE1256" s="27">
        <v>32.503999999999998</v>
      </c>
      <c r="AF1256" s="27">
        <v>34.996499999999997</v>
      </c>
      <c r="AG1256" s="57"/>
      <c r="AH1256" s="97">
        <v>68</v>
      </c>
      <c r="AI1256" s="264">
        <v>0</v>
      </c>
      <c r="AJ1256" s="122">
        <v>0</v>
      </c>
      <c r="AK1256" s="122">
        <v>1</v>
      </c>
      <c r="AL1256" s="122">
        <v>2</v>
      </c>
      <c r="AM1256" s="122">
        <v>40</v>
      </c>
      <c r="AN1256" s="122">
        <v>21</v>
      </c>
      <c r="AO1256" s="122">
        <v>4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24</v>
      </c>
      <c r="BD1256" s="31">
        <v>0.35294117647058826</v>
      </c>
      <c r="BE1256" s="100">
        <v>4</v>
      </c>
      <c r="BF1256" s="31">
        <v>5.8823529411764705E-2</v>
      </c>
      <c r="BG1256" s="100">
        <v>0</v>
      </c>
      <c r="BH1256" s="31">
        <v>0</v>
      </c>
      <c r="BI1256" s="27">
        <v>29.55779411764707</v>
      </c>
      <c r="BJ1256" s="27">
        <v>33.392499999999998</v>
      </c>
      <c r="BK1256" s="27">
        <v>36.257999999999996</v>
      </c>
      <c r="BL1256" s="57"/>
      <c r="BM1256" s="97">
        <v>128</v>
      </c>
      <c r="BN1256" s="253">
        <v>0</v>
      </c>
      <c r="BO1256" s="191">
        <v>0</v>
      </c>
      <c r="BP1256" s="191">
        <v>2</v>
      </c>
      <c r="BQ1256" s="191">
        <v>10</v>
      </c>
      <c r="BR1256" s="191">
        <v>72</v>
      </c>
      <c r="BS1256" s="191">
        <v>37</v>
      </c>
      <c r="BT1256" s="191">
        <v>7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43</v>
      </c>
      <c r="CI1256" s="31">
        <v>0.3359375</v>
      </c>
      <c r="CJ1256" s="100">
        <v>7</v>
      </c>
      <c r="CK1256" s="31">
        <v>5.46875E-2</v>
      </c>
      <c r="CL1256" s="100">
        <v>0</v>
      </c>
      <c r="CM1256" s="31">
        <v>0</v>
      </c>
      <c r="CN1256" s="27">
        <v>29.086484375000001</v>
      </c>
      <c r="CO1256" s="27">
        <v>32.702500000000001</v>
      </c>
      <c r="CP1256" s="27">
        <v>35.24</v>
      </c>
      <c r="CQ1256" s="57"/>
    </row>
    <row r="1257" spans="1:95" x14ac:dyDescent="0.25">
      <c r="A1257" s="241">
        <v>7</v>
      </c>
      <c r="B1257" s="312">
        <v>0.33333299999999999</v>
      </c>
      <c r="C1257" s="97">
        <v>95</v>
      </c>
      <c r="D1257" s="264">
        <v>0</v>
      </c>
      <c r="E1257" s="122">
        <v>1</v>
      </c>
      <c r="F1257" s="122">
        <v>2</v>
      </c>
      <c r="G1257" s="122">
        <v>18</v>
      </c>
      <c r="H1257" s="122">
        <v>54</v>
      </c>
      <c r="I1257" s="122">
        <v>16</v>
      </c>
      <c r="J1257" s="122">
        <v>4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20</v>
      </c>
      <c r="Y1257" s="31">
        <v>0.21052631578947367</v>
      </c>
      <c r="Z1257" s="100">
        <v>4</v>
      </c>
      <c r="AA1257" s="31">
        <v>4.2105263157894736E-2</v>
      </c>
      <c r="AB1257" s="100">
        <v>0</v>
      </c>
      <c r="AC1257" s="31">
        <v>0</v>
      </c>
      <c r="AD1257" s="27">
        <v>27.350315789473683</v>
      </c>
      <c r="AE1257" s="27">
        <v>30.667999999999999</v>
      </c>
      <c r="AF1257" s="27">
        <v>35.045999999999999</v>
      </c>
      <c r="AG1257" s="57"/>
      <c r="AH1257" s="97">
        <v>103</v>
      </c>
      <c r="AI1257" s="264">
        <v>0</v>
      </c>
      <c r="AJ1257" s="122">
        <v>0</v>
      </c>
      <c r="AK1257" s="122">
        <v>5</v>
      </c>
      <c r="AL1257" s="122">
        <v>14</v>
      </c>
      <c r="AM1257" s="122">
        <v>49</v>
      </c>
      <c r="AN1257" s="122">
        <v>29</v>
      </c>
      <c r="AO1257" s="122">
        <v>4</v>
      </c>
      <c r="AP1257" s="122">
        <v>2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35</v>
      </c>
      <c r="BD1257" s="31">
        <v>0.33980582524271846</v>
      </c>
      <c r="BE1257" s="100">
        <v>6</v>
      </c>
      <c r="BF1257" s="31">
        <v>5.8252427184466021E-2</v>
      </c>
      <c r="BG1257" s="100">
        <v>0</v>
      </c>
      <c r="BH1257" s="31">
        <v>0</v>
      </c>
      <c r="BI1257" s="27">
        <v>28.442815533980575</v>
      </c>
      <c r="BJ1257" s="27">
        <v>31.645999999999997</v>
      </c>
      <c r="BK1257" s="27">
        <v>35.711999999999996</v>
      </c>
      <c r="BL1257" s="57"/>
      <c r="BM1257" s="97">
        <v>198</v>
      </c>
      <c r="BN1257" s="253">
        <v>0</v>
      </c>
      <c r="BO1257" s="191">
        <v>1</v>
      </c>
      <c r="BP1257" s="191">
        <v>7</v>
      </c>
      <c r="BQ1257" s="191">
        <v>32</v>
      </c>
      <c r="BR1257" s="191">
        <v>103</v>
      </c>
      <c r="BS1257" s="191">
        <v>45</v>
      </c>
      <c r="BT1257" s="191">
        <v>8</v>
      </c>
      <c r="BU1257" s="191">
        <v>2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55</v>
      </c>
      <c r="CI1257" s="31">
        <v>0.27777777777777779</v>
      </c>
      <c r="CJ1257" s="100">
        <v>10</v>
      </c>
      <c r="CK1257" s="31">
        <v>5.0505050505050504E-2</v>
      </c>
      <c r="CL1257" s="100">
        <v>0</v>
      </c>
      <c r="CM1257" s="31">
        <v>0</v>
      </c>
      <c r="CN1257" s="27">
        <v>27.918636363636352</v>
      </c>
      <c r="CO1257" s="27">
        <v>31.523</v>
      </c>
      <c r="CP1257" s="27">
        <v>35.171499999999995</v>
      </c>
      <c r="CQ1257" s="57"/>
    </row>
    <row r="1258" spans="1:95" x14ac:dyDescent="0.25">
      <c r="A1258" s="241">
        <v>7</v>
      </c>
      <c r="B1258" s="312">
        <v>0.375</v>
      </c>
      <c r="C1258" s="97">
        <v>214</v>
      </c>
      <c r="D1258" s="264">
        <v>1</v>
      </c>
      <c r="E1258" s="122">
        <v>2</v>
      </c>
      <c r="F1258" s="122">
        <v>7</v>
      </c>
      <c r="G1258" s="122">
        <v>60</v>
      </c>
      <c r="H1258" s="122">
        <v>111</v>
      </c>
      <c r="I1258" s="122">
        <v>28</v>
      </c>
      <c r="J1258" s="122">
        <v>5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33</v>
      </c>
      <c r="Y1258" s="31">
        <v>0.1542056074766355</v>
      </c>
      <c r="Z1258" s="100">
        <v>5</v>
      </c>
      <c r="AA1258" s="31">
        <v>2.336448598130841E-2</v>
      </c>
      <c r="AB1258" s="100">
        <v>0</v>
      </c>
      <c r="AC1258" s="31">
        <v>0</v>
      </c>
      <c r="AD1258" s="27">
        <v>26.363130841121514</v>
      </c>
      <c r="AE1258" s="27">
        <v>30.074999999999999</v>
      </c>
      <c r="AF1258" s="27">
        <v>32.182499999999997</v>
      </c>
      <c r="AG1258" s="57"/>
      <c r="AH1258" s="97">
        <v>242</v>
      </c>
      <c r="AI1258" s="264">
        <v>0</v>
      </c>
      <c r="AJ1258" s="122">
        <v>3</v>
      </c>
      <c r="AK1258" s="122">
        <v>14</v>
      </c>
      <c r="AL1258" s="122">
        <v>73</v>
      </c>
      <c r="AM1258" s="122">
        <v>116</v>
      </c>
      <c r="AN1258" s="122">
        <v>34</v>
      </c>
      <c r="AO1258" s="122">
        <v>2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36</v>
      </c>
      <c r="BD1258" s="31">
        <v>0.1487603305785124</v>
      </c>
      <c r="BE1258" s="100">
        <v>2</v>
      </c>
      <c r="BF1258" s="31">
        <v>8.2644628099173556E-3</v>
      </c>
      <c r="BG1258" s="100">
        <v>0</v>
      </c>
      <c r="BH1258" s="31">
        <v>0</v>
      </c>
      <c r="BI1258" s="27">
        <v>26.04607438016528</v>
      </c>
      <c r="BJ1258" s="27">
        <v>30.026999999999997</v>
      </c>
      <c r="BK1258" s="27">
        <v>32.106499999999997</v>
      </c>
      <c r="BL1258" s="57"/>
      <c r="BM1258" s="97">
        <v>456</v>
      </c>
      <c r="BN1258" s="253">
        <v>1</v>
      </c>
      <c r="BO1258" s="191">
        <v>5</v>
      </c>
      <c r="BP1258" s="191">
        <v>21</v>
      </c>
      <c r="BQ1258" s="191">
        <v>133</v>
      </c>
      <c r="BR1258" s="191">
        <v>227</v>
      </c>
      <c r="BS1258" s="191">
        <v>62</v>
      </c>
      <c r="BT1258" s="191">
        <v>7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69</v>
      </c>
      <c r="CI1258" s="31">
        <v>0.15131578947368421</v>
      </c>
      <c r="CJ1258" s="100">
        <v>7</v>
      </c>
      <c r="CK1258" s="31">
        <v>1.5350877192982455E-2</v>
      </c>
      <c r="CL1258" s="100">
        <v>0</v>
      </c>
      <c r="CM1258" s="31">
        <v>0</v>
      </c>
      <c r="CN1258" s="27">
        <v>26.194868421052625</v>
      </c>
      <c r="CO1258" s="27">
        <v>30.056999999999999</v>
      </c>
      <c r="CP1258" s="27">
        <v>32.043500000000002</v>
      </c>
      <c r="CQ1258" s="57"/>
    </row>
    <row r="1259" spans="1:95" x14ac:dyDescent="0.25">
      <c r="A1259" s="241">
        <v>7</v>
      </c>
      <c r="B1259" s="312">
        <v>0.41666700000000001</v>
      </c>
      <c r="C1259" s="97">
        <v>286</v>
      </c>
      <c r="D1259" s="264">
        <v>3</v>
      </c>
      <c r="E1259" s="122">
        <v>3</v>
      </c>
      <c r="F1259" s="122">
        <v>15</v>
      </c>
      <c r="G1259" s="122">
        <v>113</v>
      </c>
      <c r="H1259" s="122">
        <v>127</v>
      </c>
      <c r="I1259" s="122">
        <v>22</v>
      </c>
      <c r="J1259" s="122">
        <v>3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25</v>
      </c>
      <c r="Y1259" s="31">
        <v>8.7412587412587409E-2</v>
      </c>
      <c r="Z1259" s="100">
        <v>3</v>
      </c>
      <c r="AA1259" s="31">
        <v>1.048951048951049E-2</v>
      </c>
      <c r="AB1259" s="100">
        <v>0</v>
      </c>
      <c r="AC1259" s="31">
        <v>0</v>
      </c>
      <c r="AD1259" s="27">
        <v>25.252062937062963</v>
      </c>
      <c r="AE1259" s="27">
        <v>29.288499999999999</v>
      </c>
      <c r="AF1259" s="27">
        <v>31.787999999999997</v>
      </c>
      <c r="AG1259" s="57"/>
      <c r="AH1259" s="97">
        <v>391</v>
      </c>
      <c r="AI1259" s="264">
        <v>0</v>
      </c>
      <c r="AJ1259" s="122">
        <v>1</v>
      </c>
      <c r="AK1259" s="122">
        <v>12</v>
      </c>
      <c r="AL1259" s="122">
        <v>118</v>
      </c>
      <c r="AM1259" s="122">
        <v>210</v>
      </c>
      <c r="AN1259" s="122">
        <v>44</v>
      </c>
      <c r="AO1259" s="122">
        <v>4</v>
      </c>
      <c r="AP1259" s="122">
        <v>1</v>
      </c>
      <c r="AQ1259" s="122">
        <v>1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50</v>
      </c>
      <c r="BD1259" s="31">
        <v>0.12787723785166241</v>
      </c>
      <c r="BE1259" s="100">
        <v>5</v>
      </c>
      <c r="BF1259" s="31">
        <v>1.278772378516624E-2</v>
      </c>
      <c r="BG1259" s="100">
        <v>1</v>
      </c>
      <c r="BH1259" s="31">
        <v>2.5575447570332483E-3</v>
      </c>
      <c r="BI1259" s="27">
        <v>26.215140664961623</v>
      </c>
      <c r="BJ1259" s="27">
        <v>29.731999999999999</v>
      </c>
      <c r="BK1259" s="27">
        <v>32.17</v>
      </c>
      <c r="BL1259" s="57"/>
      <c r="BM1259" s="97">
        <v>677</v>
      </c>
      <c r="BN1259" s="253">
        <v>3</v>
      </c>
      <c r="BO1259" s="191">
        <v>4</v>
      </c>
      <c r="BP1259" s="191">
        <v>27</v>
      </c>
      <c r="BQ1259" s="191">
        <v>231</v>
      </c>
      <c r="BR1259" s="191">
        <v>337</v>
      </c>
      <c r="BS1259" s="191">
        <v>66</v>
      </c>
      <c r="BT1259" s="191">
        <v>7</v>
      </c>
      <c r="BU1259" s="191">
        <v>1</v>
      </c>
      <c r="BV1259" s="191">
        <v>1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75</v>
      </c>
      <c r="CI1259" s="31">
        <v>0.11078286558345643</v>
      </c>
      <c r="CJ1259" s="100">
        <v>8</v>
      </c>
      <c r="CK1259" s="31">
        <v>1.1816838995568686E-2</v>
      </c>
      <c r="CL1259" s="100">
        <v>1</v>
      </c>
      <c r="CM1259" s="31">
        <v>1.4771048744460858E-3</v>
      </c>
      <c r="CN1259" s="27">
        <v>25.808286558345632</v>
      </c>
      <c r="CO1259" s="27">
        <v>29.562999999999999</v>
      </c>
      <c r="CP1259" s="27">
        <v>31.847000000000001</v>
      </c>
      <c r="CQ1259" s="57"/>
    </row>
    <row r="1260" spans="1:95" x14ac:dyDescent="0.25">
      <c r="A1260" s="241">
        <v>7</v>
      </c>
      <c r="B1260" s="312">
        <v>0.45833299999999999</v>
      </c>
      <c r="C1260" s="97">
        <v>287</v>
      </c>
      <c r="D1260" s="264">
        <v>0</v>
      </c>
      <c r="E1260" s="122">
        <v>2</v>
      </c>
      <c r="F1260" s="122">
        <v>8</v>
      </c>
      <c r="G1260" s="122">
        <v>71</v>
      </c>
      <c r="H1260" s="122">
        <v>165</v>
      </c>
      <c r="I1260" s="122">
        <v>39</v>
      </c>
      <c r="J1260" s="122">
        <v>2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41</v>
      </c>
      <c r="Y1260" s="31">
        <v>0.14285714285714285</v>
      </c>
      <c r="Z1260" s="100">
        <v>2</v>
      </c>
      <c r="AA1260" s="31">
        <v>6.9686411149825784E-3</v>
      </c>
      <c r="AB1260" s="100">
        <v>0</v>
      </c>
      <c r="AC1260" s="31">
        <v>0</v>
      </c>
      <c r="AD1260" s="27">
        <v>26.49188153310104</v>
      </c>
      <c r="AE1260" s="27">
        <v>29.718</v>
      </c>
      <c r="AF1260" s="27">
        <v>32.076000000000001</v>
      </c>
      <c r="AG1260" s="57"/>
      <c r="AH1260" s="97">
        <v>258</v>
      </c>
      <c r="AI1260" s="264">
        <v>0</v>
      </c>
      <c r="AJ1260" s="122">
        <v>2</v>
      </c>
      <c r="AK1260" s="122">
        <v>31</v>
      </c>
      <c r="AL1260" s="122">
        <v>91</v>
      </c>
      <c r="AM1260" s="122">
        <v>107</v>
      </c>
      <c r="AN1260" s="122">
        <v>25</v>
      </c>
      <c r="AO1260" s="122">
        <v>2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27</v>
      </c>
      <c r="BD1260" s="31">
        <v>0.10465116279069768</v>
      </c>
      <c r="BE1260" s="100">
        <v>2</v>
      </c>
      <c r="BF1260" s="31">
        <v>7.7519379844961239E-3</v>
      </c>
      <c r="BG1260" s="100">
        <v>0</v>
      </c>
      <c r="BH1260" s="31">
        <v>0</v>
      </c>
      <c r="BI1260" s="27">
        <v>25.072674418604649</v>
      </c>
      <c r="BJ1260" s="27">
        <v>29.063500000000001</v>
      </c>
      <c r="BK1260" s="27">
        <v>31.361499999999996</v>
      </c>
      <c r="BL1260" s="57"/>
      <c r="BM1260" s="97">
        <v>545</v>
      </c>
      <c r="BN1260" s="253">
        <v>0</v>
      </c>
      <c r="BO1260" s="191">
        <v>4</v>
      </c>
      <c r="BP1260" s="191">
        <v>39</v>
      </c>
      <c r="BQ1260" s="191">
        <v>162</v>
      </c>
      <c r="BR1260" s="191">
        <v>272</v>
      </c>
      <c r="BS1260" s="191">
        <v>64</v>
      </c>
      <c r="BT1260" s="191">
        <v>4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68</v>
      </c>
      <c r="CI1260" s="31">
        <v>0.12477064220183487</v>
      </c>
      <c r="CJ1260" s="100">
        <v>4</v>
      </c>
      <c r="CK1260" s="31">
        <v>7.3394495412844041E-3</v>
      </c>
      <c r="CL1260" s="100">
        <v>0</v>
      </c>
      <c r="CM1260" s="31">
        <v>0</v>
      </c>
      <c r="CN1260" s="27">
        <v>25.820036697247719</v>
      </c>
      <c r="CO1260" s="27">
        <v>29.591000000000001</v>
      </c>
      <c r="CP1260" s="27">
        <v>31.823999999999998</v>
      </c>
      <c r="CQ1260" s="57"/>
    </row>
    <row r="1261" spans="1:95" x14ac:dyDescent="0.25">
      <c r="A1261" s="241">
        <v>7</v>
      </c>
      <c r="B1261" s="312">
        <v>0.5</v>
      </c>
      <c r="C1261" s="97">
        <v>380</v>
      </c>
      <c r="D1261" s="264">
        <v>0</v>
      </c>
      <c r="E1261" s="122">
        <v>24</v>
      </c>
      <c r="F1261" s="122">
        <v>28</v>
      </c>
      <c r="G1261" s="122">
        <v>122</v>
      </c>
      <c r="H1261" s="122">
        <v>161</v>
      </c>
      <c r="I1261" s="122">
        <v>34</v>
      </c>
      <c r="J1261" s="122">
        <v>11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45</v>
      </c>
      <c r="Y1261" s="31">
        <v>0.11842105263157894</v>
      </c>
      <c r="Z1261" s="100">
        <v>11</v>
      </c>
      <c r="AA1261" s="31">
        <v>2.8947368421052631E-2</v>
      </c>
      <c r="AB1261" s="100">
        <v>0</v>
      </c>
      <c r="AC1261" s="31">
        <v>0</v>
      </c>
      <c r="AD1261" s="27">
        <v>25.04402631578948</v>
      </c>
      <c r="AE1261" s="27">
        <v>29.401</v>
      </c>
      <c r="AF1261" s="27">
        <v>33.05449999999999</v>
      </c>
      <c r="AG1261" s="57"/>
      <c r="AH1261" s="97">
        <v>200</v>
      </c>
      <c r="AI1261" s="264">
        <v>0</v>
      </c>
      <c r="AJ1261" s="122">
        <v>4</v>
      </c>
      <c r="AK1261" s="122">
        <v>11</v>
      </c>
      <c r="AL1261" s="122">
        <v>46</v>
      </c>
      <c r="AM1261" s="122">
        <v>111</v>
      </c>
      <c r="AN1261" s="122">
        <v>24</v>
      </c>
      <c r="AO1261" s="122">
        <v>4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28</v>
      </c>
      <c r="BD1261" s="31">
        <v>0.14000000000000001</v>
      </c>
      <c r="BE1261" s="100">
        <v>4</v>
      </c>
      <c r="BF1261" s="31">
        <v>0.02</v>
      </c>
      <c r="BG1261" s="100">
        <v>0</v>
      </c>
      <c r="BH1261" s="31">
        <v>0</v>
      </c>
      <c r="BI1261" s="27">
        <v>26.054049999999989</v>
      </c>
      <c r="BJ1261" s="27">
        <v>29.702500000000001</v>
      </c>
      <c r="BK1261" s="27">
        <v>31.840499999999995</v>
      </c>
      <c r="BL1261" s="57"/>
      <c r="BM1261" s="97">
        <v>580</v>
      </c>
      <c r="BN1261" s="253">
        <v>0</v>
      </c>
      <c r="BO1261" s="191">
        <v>28</v>
      </c>
      <c r="BP1261" s="191">
        <v>39</v>
      </c>
      <c r="BQ1261" s="191">
        <v>168</v>
      </c>
      <c r="BR1261" s="191">
        <v>272</v>
      </c>
      <c r="BS1261" s="191">
        <v>58</v>
      </c>
      <c r="BT1261" s="191">
        <v>15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73</v>
      </c>
      <c r="CI1261" s="31">
        <v>0.12586206896551724</v>
      </c>
      <c r="CJ1261" s="100">
        <v>15</v>
      </c>
      <c r="CK1261" s="31">
        <v>2.5862068965517241E-2</v>
      </c>
      <c r="CL1261" s="100">
        <v>0</v>
      </c>
      <c r="CM1261" s="31">
        <v>0</v>
      </c>
      <c r="CN1261" s="27">
        <v>25.392310344827592</v>
      </c>
      <c r="CO1261" s="27">
        <v>29.468499999999999</v>
      </c>
      <c r="CP1261" s="27">
        <v>32.259499999999996</v>
      </c>
      <c r="CQ1261" s="57"/>
    </row>
    <row r="1262" spans="1:95" x14ac:dyDescent="0.25">
      <c r="A1262" s="241">
        <v>7</v>
      </c>
      <c r="B1262" s="312">
        <v>0.54166700000000001</v>
      </c>
      <c r="C1262" s="97">
        <v>322</v>
      </c>
      <c r="D1262" s="264">
        <v>1</v>
      </c>
      <c r="E1262" s="122">
        <v>2</v>
      </c>
      <c r="F1262" s="122">
        <v>11</v>
      </c>
      <c r="G1262" s="122">
        <v>95</v>
      </c>
      <c r="H1262" s="122">
        <v>168</v>
      </c>
      <c r="I1262" s="122">
        <v>41</v>
      </c>
      <c r="J1262" s="122">
        <v>3</v>
      </c>
      <c r="K1262" s="122">
        <v>1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45</v>
      </c>
      <c r="Y1262" s="31">
        <v>0.13975155279503104</v>
      </c>
      <c r="Z1262" s="100">
        <v>4</v>
      </c>
      <c r="AA1262" s="31">
        <v>1.2422360248447204E-2</v>
      </c>
      <c r="AB1262" s="100">
        <v>0</v>
      </c>
      <c r="AC1262" s="31">
        <v>0</v>
      </c>
      <c r="AD1262" s="27">
        <v>26.399409937888201</v>
      </c>
      <c r="AE1262" s="27">
        <v>29.751999999999999</v>
      </c>
      <c r="AF1262" s="27">
        <v>32.914999999999999</v>
      </c>
      <c r="AG1262" s="57"/>
      <c r="AH1262" s="97">
        <v>227</v>
      </c>
      <c r="AI1262" s="264">
        <v>0</v>
      </c>
      <c r="AJ1262" s="122">
        <v>2</v>
      </c>
      <c r="AK1262" s="122">
        <v>10</v>
      </c>
      <c r="AL1262" s="122">
        <v>54</v>
      </c>
      <c r="AM1262" s="122">
        <v>125</v>
      </c>
      <c r="AN1262" s="122">
        <v>33</v>
      </c>
      <c r="AO1262" s="122">
        <v>2</v>
      </c>
      <c r="AP1262" s="122">
        <v>1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36</v>
      </c>
      <c r="BD1262" s="31">
        <v>0.15859030837004406</v>
      </c>
      <c r="BE1262" s="100">
        <v>3</v>
      </c>
      <c r="BF1262" s="31">
        <v>1.3215859030837005E-2</v>
      </c>
      <c r="BG1262" s="100">
        <v>0</v>
      </c>
      <c r="BH1262" s="31">
        <v>0</v>
      </c>
      <c r="BI1262" s="27">
        <v>26.604889867841411</v>
      </c>
      <c r="BJ1262" s="27">
        <v>30.084</v>
      </c>
      <c r="BK1262" s="27">
        <v>32.268000000000001</v>
      </c>
      <c r="BL1262" s="57"/>
      <c r="BM1262" s="97">
        <v>549</v>
      </c>
      <c r="BN1262" s="253">
        <v>1</v>
      </c>
      <c r="BO1262" s="191">
        <v>4</v>
      </c>
      <c r="BP1262" s="191">
        <v>21</v>
      </c>
      <c r="BQ1262" s="191">
        <v>149</v>
      </c>
      <c r="BR1262" s="191">
        <v>293</v>
      </c>
      <c r="BS1262" s="191">
        <v>74</v>
      </c>
      <c r="BT1262" s="191">
        <v>5</v>
      </c>
      <c r="BU1262" s="191">
        <v>2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81</v>
      </c>
      <c r="CI1262" s="31">
        <v>0.14754098360655737</v>
      </c>
      <c r="CJ1262" s="100">
        <v>7</v>
      </c>
      <c r="CK1262" s="31">
        <v>1.2750455373406194E-2</v>
      </c>
      <c r="CL1262" s="100">
        <v>0</v>
      </c>
      <c r="CM1262" s="31">
        <v>0</v>
      </c>
      <c r="CN1262" s="27">
        <v>26.484371584699471</v>
      </c>
      <c r="CO1262" s="27">
        <v>29.865000000000002</v>
      </c>
      <c r="CP1262" s="27">
        <v>32.450000000000003</v>
      </c>
      <c r="CQ1262" s="57"/>
    </row>
    <row r="1263" spans="1:95" x14ac:dyDescent="0.25">
      <c r="A1263" s="241">
        <v>7</v>
      </c>
      <c r="B1263" s="312">
        <v>0.58333299999999999</v>
      </c>
      <c r="C1263" s="97">
        <v>301</v>
      </c>
      <c r="D1263" s="264">
        <v>1</v>
      </c>
      <c r="E1263" s="122">
        <v>3</v>
      </c>
      <c r="F1263" s="122">
        <v>21</v>
      </c>
      <c r="G1263" s="122">
        <v>108</v>
      </c>
      <c r="H1263" s="122">
        <v>128</v>
      </c>
      <c r="I1263" s="122">
        <v>32</v>
      </c>
      <c r="J1263" s="122">
        <v>8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40</v>
      </c>
      <c r="Y1263" s="31">
        <v>0.13289036544850499</v>
      </c>
      <c r="Z1263" s="100">
        <v>8</v>
      </c>
      <c r="AA1263" s="31">
        <v>2.6578073089700997E-2</v>
      </c>
      <c r="AB1263" s="100">
        <v>0</v>
      </c>
      <c r="AC1263" s="31">
        <v>0</v>
      </c>
      <c r="AD1263" s="27">
        <v>25.699767441860494</v>
      </c>
      <c r="AE1263" s="27">
        <v>29.817999999999998</v>
      </c>
      <c r="AF1263" s="27">
        <v>33.245999999999995</v>
      </c>
      <c r="AG1263" s="57"/>
      <c r="AH1263" s="97">
        <v>221</v>
      </c>
      <c r="AI1263" s="264">
        <v>0</v>
      </c>
      <c r="AJ1263" s="122">
        <v>1</v>
      </c>
      <c r="AK1263" s="122">
        <v>11</v>
      </c>
      <c r="AL1263" s="122">
        <v>69</v>
      </c>
      <c r="AM1263" s="122">
        <v>115</v>
      </c>
      <c r="AN1263" s="122">
        <v>20</v>
      </c>
      <c r="AO1263" s="122">
        <v>5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25</v>
      </c>
      <c r="BD1263" s="31">
        <v>0.11312217194570136</v>
      </c>
      <c r="BE1263" s="100">
        <v>5</v>
      </c>
      <c r="BF1263" s="31">
        <v>2.2624434389140271E-2</v>
      </c>
      <c r="BG1263" s="100">
        <v>0</v>
      </c>
      <c r="BH1263" s="31">
        <v>0</v>
      </c>
      <c r="BI1263" s="27">
        <v>26.093212669683272</v>
      </c>
      <c r="BJ1263" s="27">
        <v>29.457999999999998</v>
      </c>
      <c r="BK1263" s="27">
        <v>32.677999999999997</v>
      </c>
      <c r="BL1263" s="57"/>
      <c r="BM1263" s="97">
        <v>522</v>
      </c>
      <c r="BN1263" s="253">
        <v>1</v>
      </c>
      <c r="BO1263" s="191">
        <v>4</v>
      </c>
      <c r="BP1263" s="191">
        <v>32</v>
      </c>
      <c r="BQ1263" s="191">
        <v>177</v>
      </c>
      <c r="BR1263" s="191">
        <v>243</v>
      </c>
      <c r="BS1263" s="191">
        <v>52</v>
      </c>
      <c r="BT1263" s="191">
        <v>13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65</v>
      </c>
      <c r="CI1263" s="31">
        <v>0.12452107279693486</v>
      </c>
      <c r="CJ1263" s="100">
        <v>13</v>
      </c>
      <c r="CK1263" s="31">
        <v>2.4904214559386972E-2</v>
      </c>
      <c r="CL1263" s="100">
        <v>0</v>
      </c>
      <c r="CM1263" s="31">
        <v>0</v>
      </c>
      <c r="CN1263" s="27">
        <v>25.866340996168574</v>
      </c>
      <c r="CO1263" s="27">
        <v>29.659500000000001</v>
      </c>
      <c r="CP1263" s="27">
        <v>33.024000000000001</v>
      </c>
      <c r="CQ1263" s="57"/>
    </row>
    <row r="1264" spans="1:95" x14ac:dyDescent="0.25">
      <c r="A1264" s="241">
        <v>7</v>
      </c>
      <c r="B1264" s="312">
        <v>0.625</v>
      </c>
      <c r="C1264" s="97">
        <v>328</v>
      </c>
      <c r="D1264" s="264">
        <v>1</v>
      </c>
      <c r="E1264" s="122">
        <v>2</v>
      </c>
      <c r="F1264" s="122">
        <v>15</v>
      </c>
      <c r="G1264" s="122">
        <v>94</v>
      </c>
      <c r="H1264" s="122">
        <v>163</v>
      </c>
      <c r="I1264" s="122">
        <v>41</v>
      </c>
      <c r="J1264" s="122">
        <v>12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53</v>
      </c>
      <c r="Y1264" s="31">
        <v>0.16158536585365854</v>
      </c>
      <c r="Z1264" s="100">
        <v>12</v>
      </c>
      <c r="AA1264" s="31">
        <v>3.6585365853658534E-2</v>
      </c>
      <c r="AB1264" s="100">
        <v>0</v>
      </c>
      <c r="AC1264" s="31">
        <v>0</v>
      </c>
      <c r="AD1264" s="27">
        <v>26.374969512195136</v>
      </c>
      <c r="AE1264" s="27">
        <v>30.171999999999997</v>
      </c>
      <c r="AF1264" s="27">
        <v>34.107500000000002</v>
      </c>
      <c r="AG1264" s="57"/>
      <c r="AH1264" s="97">
        <v>268</v>
      </c>
      <c r="AI1264" s="264">
        <v>0</v>
      </c>
      <c r="AJ1264" s="122">
        <v>3</v>
      </c>
      <c r="AK1264" s="122">
        <v>34</v>
      </c>
      <c r="AL1264" s="122">
        <v>97</v>
      </c>
      <c r="AM1264" s="122">
        <v>107</v>
      </c>
      <c r="AN1264" s="122">
        <v>24</v>
      </c>
      <c r="AO1264" s="122">
        <v>3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27</v>
      </c>
      <c r="BD1264" s="31">
        <v>0.10074626865671642</v>
      </c>
      <c r="BE1264" s="100">
        <v>3</v>
      </c>
      <c r="BF1264" s="31">
        <v>1.1194029850746268E-2</v>
      </c>
      <c r="BG1264" s="100">
        <v>0</v>
      </c>
      <c r="BH1264" s="31">
        <v>0</v>
      </c>
      <c r="BI1264" s="27">
        <v>24.995634328358211</v>
      </c>
      <c r="BJ1264" s="27">
        <v>28.956500000000002</v>
      </c>
      <c r="BK1264" s="27">
        <v>32.305499999999988</v>
      </c>
      <c r="BL1264" s="57"/>
      <c r="BM1264" s="97">
        <v>596</v>
      </c>
      <c r="BN1264" s="253">
        <v>1</v>
      </c>
      <c r="BO1264" s="191">
        <v>5</v>
      </c>
      <c r="BP1264" s="191">
        <v>49</v>
      </c>
      <c r="BQ1264" s="191">
        <v>191</v>
      </c>
      <c r="BR1264" s="191">
        <v>270</v>
      </c>
      <c r="BS1264" s="191">
        <v>65</v>
      </c>
      <c r="BT1264" s="191">
        <v>15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80</v>
      </c>
      <c r="CI1264" s="31">
        <v>0.13422818791946309</v>
      </c>
      <c r="CJ1264" s="100">
        <v>15</v>
      </c>
      <c r="CK1264" s="31">
        <v>2.5167785234899327E-2</v>
      </c>
      <c r="CL1264" s="100">
        <v>0</v>
      </c>
      <c r="CM1264" s="31">
        <v>0</v>
      </c>
      <c r="CN1264" s="27">
        <v>25.754731543624139</v>
      </c>
      <c r="CO1264" s="27">
        <v>29.604500000000002</v>
      </c>
      <c r="CP1264" s="27">
        <v>33.136000000000003</v>
      </c>
      <c r="CQ1264" s="57"/>
    </row>
    <row r="1265" spans="1:95" x14ac:dyDescent="0.25">
      <c r="A1265" s="241">
        <v>7</v>
      </c>
      <c r="B1265" s="312">
        <v>0.66666700000000001</v>
      </c>
      <c r="C1265" s="97">
        <v>327</v>
      </c>
      <c r="D1265" s="264">
        <v>2</v>
      </c>
      <c r="E1265" s="122">
        <v>2</v>
      </c>
      <c r="F1265" s="122">
        <v>11</v>
      </c>
      <c r="G1265" s="122">
        <v>91</v>
      </c>
      <c r="H1265" s="122">
        <v>156</v>
      </c>
      <c r="I1265" s="122">
        <v>60</v>
      </c>
      <c r="J1265" s="122">
        <v>5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65</v>
      </c>
      <c r="Y1265" s="31">
        <v>0.19877675840978593</v>
      </c>
      <c r="Z1265" s="100">
        <v>5</v>
      </c>
      <c r="AA1265" s="31">
        <v>1.5290519877675841E-2</v>
      </c>
      <c r="AB1265" s="100">
        <v>0</v>
      </c>
      <c r="AC1265" s="31">
        <v>0</v>
      </c>
      <c r="AD1265" s="27">
        <v>26.695137614678909</v>
      </c>
      <c r="AE1265" s="27">
        <v>30.591999999999999</v>
      </c>
      <c r="AF1265" s="27">
        <v>33.871999999999993</v>
      </c>
      <c r="AG1265" s="57"/>
      <c r="AH1265" s="97">
        <v>242</v>
      </c>
      <c r="AI1265" s="264">
        <v>0</v>
      </c>
      <c r="AJ1265" s="122">
        <v>2</v>
      </c>
      <c r="AK1265" s="122">
        <v>28</v>
      </c>
      <c r="AL1265" s="122">
        <v>88</v>
      </c>
      <c r="AM1265" s="122">
        <v>99</v>
      </c>
      <c r="AN1265" s="122">
        <v>22</v>
      </c>
      <c r="AO1265" s="122">
        <v>2</v>
      </c>
      <c r="AP1265" s="122">
        <v>1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25</v>
      </c>
      <c r="BD1265" s="31">
        <v>0.10330578512396695</v>
      </c>
      <c r="BE1265" s="100">
        <v>3</v>
      </c>
      <c r="BF1265" s="31">
        <v>1.2396694214876033E-2</v>
      </c>
      <c r="BG1265" s="100">
        <v>0</v>
      </c>
      <c r="BH1265" s="31">
        <v>0</v>
      </c>
      <c r="BI1265" s="27">
        <v>24.989669421487612</v>
      </c>
      <c r="BJ1265" s="27">
        <v>28.847999999999999</v>
      </c>
      <c r="BK1265" s="27">
        <v>31.7135</v>
      </c>
      <c r="BL1265" s="57"/>
      <c r="BM1265" s="97">
        <v>569</v>
      </c>
      <c r="BN1265" s="253">
        <v>2</v>
      </c>
      <c r="BO1265" s="191">
        <v>4</v>
      </c>
      <c r="BP1265" s="191">
        <v>39</v>
      </c>
      <c r="BQ1265" s="191">
        <v>179</v>
      </c>
      <c r="BR1265" s="191">
        <v>255</v>
      </c>
      <c r="BS1265" s="191">
        <v>82</v>
      </c>
      <c r="BT1265" s="191">
        <v>7</v>
      </c>
      <c r="BU1265" s="191">
        <v>1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90</v>
      </c>
      <c r="CI1265" s="31">
        <v>0.15817223198594024</v>
      </c>
      <c r="CJ1265" s="100">
        <v>8</v>
      </c>
      <c r="CK1265" s="31">
        <v>1.4059753954305799E-2</v>
      </c>
      <c r="CL1265" s="100">
        <v>0</v>
      </c>
      <c r="CM1265" s="31">
        <v>0</v>
      </c>
      <c r="CN1265" s="27">
        <v>25.969789103690694</v>
      </c>
      <c r="CO1265" s="27">
        <v>30.085000000000001</v>
      </c>
      <c r="CP1265" s="27">
        <v>32.950000000000003</v>
      </c>
      <c r="CQ1265" s="57"/>
    </row>
    <row r="1266" spans="1:95" x14ac:dyDescent="0.25">
      <c r="A1266" s="241">
        <v>7</v>
      </c>
      <c r="B1266" s="312">
        <v>0.70833299999999999</v>
      </c>
      <c r="C1266" s="97">
        <v>302</v>
      </c>
      <c r="D1266" s="264">
        <v>2</v>
      </c>
      <c r="E1266" s="122">
        <v>4</v>
      </c>
      <c r="F1266" s="122">
        <v>5</v>
      </c>
      <c r="G1266" s="122">
        <v>75</v>
      </c>
      <c r="H1266" s="122">
        <v>168</v>
      </c>
      <c r="I1266" s="122">
        <v>41</v>
      </c>
      <c r="J1266" s="122">
        <v>7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48</v>
      </c>
      <c r="Y1266" s="31">
        <v>0.15894039735099338</v>
      </c>
      <c r="Z1266" s="100">
        <v>7</v>
      </c>
      <c r="AA1266" s="31">
        <v>2.3178807947019868E-2</v>
      </c>
      <c r="AB1266" s="100">
        <v>0</v>
      </c>
      <c r="AC1266" s="31">
        <v>0</v>
      </c>
      <c r="AD1266" s="27">
        <v>26.793940397350998</v>
      </c>
      <c r="AE1266" s="27">
        <v>30.133000000000003</v>
      </c>
      <c r="AF1266" s="27">
        <v>33.605999999999995</v>
      </c>
      <c r="AG1266" s="57"/>
      <c r="AH1266" s="97">
        <v>205</v>
      </c>
      <c r="AI1266" s="264">
        <v>0</v>
      </c>
      <c r="AJ1266" s="122">
        <v>3</v>
      </c>
      <c r="AK1266" s="122">
        <v>16</v>
      </c>
      <c r="AL1266" s="122">
        <v>63</v>
      </c>
      <c r="AM1266" s="122">
        <v>96</v>
      </c>
      <c r="AN1266" s="122">
        <v>24</v>
      </c>
      <c r="AO1266" s="122">
        <v>3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27</v>
      </c>
      <c r="BD1266" s="31">
        <v>0.13170731707317074</v>
      </c>
      <c r="BE1266" s="100">
        <v>3</v>
      </c>
      <c r="BF1266" s="31">
        <v>1.4634146341463415E-2</v>
      </c>
      <c r="BG1266" s="100">
        <v>0</v>
      </c>
      <c r="BH1266" s="31">
        <v>0</v>
      </c>
      <c r="BI1266" s="27">
        <v>25.664780487804869</v>
      </c>
      <c r="BJ1266" s="27">
        <v>29.757999999999999</v>
      </c>
      <c r="BK1266" s="27">
        <v>31.628</v>
      </c>
      <c r="BL1266" s="57"/>
      <c r="BM1266" s="97">
        <v>507</v>
      </c>
      <c r="BN1266" s="253">
        <v>2</v>
      </c>
      <c r="BO1266" s="191">
        <v>7</v>
      </c>
      <c r="BP1266" s="191">
        <v>21</v>
      </c>
      <c r="BQ1266" s="191">
        <v>138</v>
      </c>
      <c r="BR1266" s="191">
        <v>264</v>
      </c>
      <c r="BS1266" s="191">
        <v>65</v>
      </c>
      <c r="BT1266" s="191">
        <v>10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75</v>
      </c>
      <c r="CI1266" s="31">
        <v>0.14792899408284024</v>
      </c>
      <c r="CJ1266" s="100">
        <v>10</v>
      </c>
      <c r="CK1266" s="31">
        <v>1.9723865877712032E-2</v>
      </c>
      <c r="CL1266" s="100">
        <v>0</v>
      </c>
      <c r="CM1266" s="31">
        <v>0</v>
      </c>
      <c r="CN1266" s="27">
        <v>26.33737672583829</v>
      </c>
      <c r="CO1266" s="27">
        <v>29.983999999999998</v>
      </c>
      <c r="CP1266" s="27">
        <v>32.686</v>
      </c>
      <c r="CQ1266" s="57"/>
    </row>
    <row r="1267" spans="1:95" x14ac:dyDescent="0.25">
      <c r="A1267" s="241">
        <v>7</v>
      </c>
      <c r="B1267" s="312">
        <v>0.75</v>
      </c>
      <c r="C1267" s="97">
        <v>211</v>
      </c>
      <c r="D1267" s="264">
        <v>0</v>
      </c>
      <c r="E1267" s="122">
        <v>0</v>
      </c>
      <c r="F1267" s="122">
        <v>5</v>
      </c>
      <c r="G1267" s="122">
        <v>44</v>
      </c>
      <c r="H1267" s="122">
        <v>123</v>
      </c>
      <c r="I1267" s="122">
        <v>36</v>
      </c>
      <c r="J1267" s="122">
        <v>2</v>
      </c>
      <c r="K1267" s="122">
        <v>0</v>
      </c>
      <c r="L1267" s="122">
        <v>1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39</v>
      </c>
      <c r="Y1267" s="31">
        <v>0.18483412322274881</v>
      </c>
      <c r="Z1267" s="100">
        <v>3</v>
      </c>
      <c r="AA1267" s="31">
        <v>1.4218009478672985E-2</v>
      </c>
      <c r="AB1267" s="100">
        <v>1</v>
      </c>
      <c r="AC1267" s="31">
        <v>4.7393364928909956E-3</v>
      </c>
      <c r="AD1267" s="27">
        <v>27.27905213270142</v>
      </c>
      <c r="AE1267" s="27">
        <v>30.593999999999998</v>
      </c>
      <c r="AF1267" s="27">
        <v>32.201999999999991</v>
      </c>
      <c r="AG1267" s="57"/>
      <c r="AH1267" s="97">
        <v>189</v>
      </c>
      <c r="AI1267" s="264">
        <v>0</v>
      </c>
      <c r="AJ1267" s="122">
        <v>2</v>
      </c>
      <c r="AK1267" s="122">
        <v>12</v>
      </c>
      <c r="AL1267" s="122">
        <v>58</v>
      </c>
      <c r="AM1267" s="122">
        <v>93</v>
      </c>
      <c r="AN1267" s="122">
        <v>21</v>
      </c>
      <c r="AO1267" s="122">
        <v>3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24</v>
      </c>
      <c r="BD1267" s="31">
        <v>0.12698412698412698</v>
      </c>
      <c r="BE1267" s="100">
        <v>3</v>
      </c>
      <c r="BF1267" s="31">
        <v>1.5873015873015872E-2</v>
      </c>
      <c r="BG1267" s="100">
        <v>0</v>
      </c>
      <c r="BH1267" s="31">
        <v>0</v>
      </c>
      <c r="BI1267" s="27">
        <v>25.747248677248688</v>
      </c>
      <c r="BJ1267" s="27">
        <v>29.555</v>
      </c>
      <c r="BK1267" s="27">
        <v>33.245000000000005</v>
      </c>
      <c r="BL1267" s="57"/>
      <c r="BM1267" s="97">
        <v>400</v>
      </c>
      <c r="BN1267" s="253">
        <v>0</v>
      </c>
      <c r="BO1267" s="191">
        <v>2</v>
      </c>
      <c r="BP1267" s="191">
        <v>17</v>
      </c>
      <c r="BQ1267" s="191">
        <v>102</v>
      </c>
      <c r="BR1267" s="191">
        <v>216</v>
      </c>
      <c r="BS1267" s="191">
        <v>57</v>
      </c>
      <c r="BT1267" s="191">
        <v>5</v>
      </c>
      <c r="BU1267" s="191">
        <v>0</v>
      </c>
      <c r="BV1267" s="191">
        <v>1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63</v>
      </c>
      <c r="CI1267" s="31">
        <v>0.1575</v>
      </c>
      <c r="CJ1267" s="100">
        <v>6</v>
      </c>
      <c r="CK1267" s="31">
        <v>1.4999999999999999E-2</v>
      </c>
      <c r="CL1267" s="100">
        <v>1</v>
      </c>
      <c r="CM1267" s="31">
        <v>2.5000000000000001E-3</v>
      </c>
      <c r="CN1267" s="27">
        <v>26.555274999999984</v>
      </c>
      <c r="CO1267" s="27">
        <v>30.138500000000001</v>
      </c>
      <c r="CP1267" s="27">
        <v>32.895499999999998</v>
      </c>
      <c r="CQ1267" s="57"/>
    </row>
    <row r="1268" spans="1:95" x14ac:dyDescent="0.25">
      <c r="A1268" s="241">
        <v>7</v>
      </c>
      <c r="B1268" s="312">
        <v>0.79166700000000001</v>
      </c>
      <c r="C1268" s="97">
        <v>148</v>
      </c>
      <c r="D1268" s="264">
        <v>0</v>
      </c>
      <c r="E1268" s="122">
        <v>0</v>
      </c>
      <c r="F1268" s="122">
        <v>2</v>
      </c>
      <c r="G1268" s="122">
        <v>25</v>
      </c>
      <c r="H1268" s="122">
        <v>80</v>
      </c>
      <c r="I1268" s="122">
        <v>36</v>
      </c>
      <c r="J1268" s="122">
        <v>4</v>
      </c>
      <c r="K1268" s="122">
        <v>0</v>
      </c>
      <c r="L1268" s="122">
        <v>1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41</v>
      </c>
      <c r="Y1268" s="31">
        <v>0.27702702702702703</v>
      </c>
      <c r="Z1268" s="100">
        <v>5</v>
      </c>
      <c r="AA1268" s="31">
        <v>3.3783783783783786E-2</v>
      </c>
      <c r="AB1268" s="100">
        <v>1</v>
      </c>
      <c r="AC1268" s="31">
        <v>6.7567567567567571E-3</v>
      </c>
      <c r="AD1268" s="27">
        <v>28.168108108108108</v>
      </c>
      <c r="AE1268" s="27">
        <v>31.740999999999996</v>
      </c>
      <c r="AF1268" s="27">
        <v>34.183499999999995</v>
      </c>
      <c r="AG1268" s="57"/>
      <c r="AH1268" s="97">
        <v>158</v>
      </c>
      <c r="AI1268" s="264">
        <v>0</v>
      </c>
      <c r="AJ1268" s="122">
        <v>0</v>
      </c>
      <c r="AK1268" s="122">
        <v>4</v>
      </c>
      <c r="AL1268" s="122">
        <v>39</v>
      </c>
      <c r="AM1268" s="122">
        <v>85</v>
      </c>
      <c r="AN1268" s="122">
        <v>23</v>
      </c>
      <c r="AO1268" s="122">
        <v>6</v>
      </c>
      <c r="AP1268" s="122">
        <v>1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30</v>
      </c>
      <c r="BD1268" s="31">
        <v>0.189873417721519</v>
      </c>
      <c r="BE1268" s="100">
        <v>7</v>
      </c>
      <c r="BF1268" s="31">
        <v>4.4303797468354431E-2</v>
      </c>
      <c r="BG1268" s="100">
        <v>0</v>
      </c>
      <c r="BH1268" s="31">
        <v>0</v>
      </c>
      <c r="BI1268" s="27">
        <v>27.177468354430374</v>
      </c>
      <c r="BJ1268" s="27">
        <v>30.913</v>
      </c>
      <c r="BK1268" s="27">
        <v>34.684999999999974</v>
      </c>
      <c r="BL1268" s="57"/>
      <c r="BM1268" s="97">
        <v>306</v>
      </c>
      <c r="BN1268" s="253">
        <v>0</v>
      </c>
      <c r="BO1268" s="191">
        <v>0</v>
      </c>
      <c r="BP1268" s="191">
        <v>6</v>
      </c>
      <c r="BQ1268" s="191">
        <v>64</v>
      </c>
      <c r="BR1268" s="191">
        <v>165</v>
      </c>
      <c r="BS1268" s="191">
        <v>59</v>
      </c>
      <c r="BT1268" s="191">
        <v>10</v>
      </c>
      <c r="BU1268" s="191">
        <v>1</v>
      </c>
      <c r="BV1268" s="191">
        <v>1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71</v>
      </c>
      <c r="CI1268" s="31">
        <v>0.23202614379084968</v>
      </c>
      <c r="CJ1268" s="100">
        <v>12</v>
      </c>
      <c r="CK1268" s="31">
        <v>3.9215686274509803E-2</v>
      </c>
      <c r="CL1268" s="100">
        <v>1</v>
      </c>
      <c r="CM1268" s="31">
        <v>3.2679738562091504E-3</v>
      </c>
      <c r="CN1268" s="27">
        <v>27.656601307189529</v>
      </c>
      <c r="CO1268" s="27">
        <v>31.1995</v>
      </c>
      <c r="CP1268" s="27">
        <v>34.276499999999999</v>
      </c>
      <c r="CQ1268" s="57"/>
    </row>
    <row r="1269" spans="1:95" x14ac:dyDescent="0.25">
      <c r="A1269" s="241">
        <v>7</v>
      </c>
      <c r="B1269" s="312">
        <v>0.83333299999999999</v>
      </c>
      <c r="C1269" s="97">
        <v>115</v>
      </c>
      <c r="D1269" s="264">
        <v>0</v>
      </c>
      <c r="E1269" s="122">
        <v>1</v>
      </c>
      <c r="F1269" s="122">
        <v>1</v>
      </c>
      <c r="G1269" s="122">
        <v>25</v>
      </c>
      <c r="H1269" s="122">
        <v>48</v>
      </c>
      <c r="I1269" s="122">
        <v>34</v>
      </c>
      <c r="J1269" s="122">
        <v>6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40</v>
      </c>
      <c r="Y1269" s="31">
        <v>0.34782608695652173</v>
      </c>
      <c r="Z1269" s="100">
        <v>6</v>
      </c>
      <c r="AA1269" s="31">
        <v>5.2173913043478258E-2</v>
      </c>
      <c r="AB1269" s="100">
        <v>0</v>
      </c>
      <c r="AC1269" s="31">
        <v>0</v>
      </c>
      <c r="AD1269" s="27">
        <v>28.371478260869583</v>
      </c>
      <c r="AE1269" s="27">
        <v>32.768000000000001</v>
      </c>
      <c r="AF1269" s="27">
        <v>35.377999999999986</v>
      </c>
      <c r="AG1269" s="57"/>
      <c r="AH1269" s="97">
        <v>122</v>
      </c>
      <c r="AI1269" s="264">
        <v>0</v>
      </c>
      <c r="AJ1269" s="122">
        <v>0</v>
      </c>
      <c r="AK1269" s="122">
        <v>3</v>
      </c>
      <c r="AL1269" s="122">
        <v>34</v>
      </c>
      <c r="AM1269" s="122">
        <v>61</v>
      </c>
      <c r="AN1269" s="122">
        <v>20</v>
      </c>
      <c r="AO1269" s="122">
        <v>2</v>
      </c>
      <c r="AP1269" s="122">
        <v>2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24</v>
      </c>
      <c r="BD1269" s="31">
        <v>0.19672131147540983</v>
      </c>
      <c r="BE1269" s="100">
        <v>4</v>
      </c>
      <c r="BF1269" s="31">
        <v>3.2786885245901641E-2</v>
      </c>
      <c r="BG1269" s="100">
        <v>0</v>
      </c>
      <c r="BH1269" s="31">
        <v>0</v>
      </c>
      <c r="BI1269" s="27">
        <v>27.266721311475415</v>
      </c>
      <c r="BJ1269" s="27">
        <v>31.499499999999998</v>
      </c>
      <c r="BK1269" s="27">
        <v>34.535499999999999</v>
      </c>
      <c r="BL1269" s="57"/>
      <c r="BM1269" s="97">
        <v>237</v>
      </c>
      <c r="BN1269" s="253">
        <v>0</v>
      </c>
      <c r="BO1269" s="191">
        <v>1</v>
      </c>
      <c r="BP1269" s="191">
        <v>4</v>
      </c>
      <c r="BQ1269" s="191">
        <v>59</v>
      </c>
      <c r="BR1269" s="191">
        <v>109</v>
      </c>
      <c r="BS1269" s="191">
        <v>54</v>
      </c>
      <c r="BT1269" s="191">
        <v>8</v>
      </c>
      <c r="BU1269" s="191">
        <v>2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64</v>
      </c>
      <c r="CI1269" s="31">
        <v>0.27004219409282698</v>
      </c>
      <c r="CJ1269" s="100">
        <v>10</v>
      </c>
      <c r="CK1269" s="31">
        <v>4.2194092827004218E-2</v>
      </c>
      <c r="CL1269" s="100">
        <v>0</v>
      </c>
      <c r="CM1269" s="31">
        <v>0</v>
      </c>
      <c r="CN1269" s="27">
        <v>27.802784810126564</v>
      </c>
      <c r="CO1269" s="27">
        <v>32.114999999999995</v>
      </c>
      <c r="CP1269" s="27">
        <v>34.630000000000003</v>
      </c>
      <c r="CQ1269" s="57"/>
    </row>
    <row r="1270" spans="1:95" x14ac:dyDescent="0.25">
      <c r="A1270" s="241">
        <v>7</v>
      </c>
      <c r="B1270" s="312">
        <v>0.875</v>
      </c>
      <c r="C1270" s="97">
        <v>85</v>
      </c>
      <c r="D1270" s="264">
        <v>1</v>
      </c>
      <c r="E1270" s="122">
        <v>0</v>
      </c>
      <c r="F1270" s="122">
        <v>1</v>
      </c>
      <c r="G1270" s="122">
        <v>11</v>
      </c>
      <c r="H1270" s="122">
        <v>45</v>
      </c>
      <c r="I1270" s="122">
        <v>21</v>
      </c>
      <c r="J1270" s="122">
        <v>5</v>
      </c>
      <c r="K1270" s="122">
        <v>1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27</v>
      </c>
      <c r="Y1270" s="31">
        <v>0.31764705882352939</v>
      </c>
      <c r="Z1270" s="100">
        <v>6</v>
      </c>
      <c r="AA1270" s="31">
        <v>7.0588235294117646E-2</v>
      </c>
      <c r="AB1270" s="100">
        <v>0</v>
      </c>
      <c r="AC1270" s="31">
        <v>0</v>
      </c>
      <c r="AD1270" s="27">
        <v>28.719294117647067</v>
      </c>
      <c r="AE1270" s="27">
        <v>33.381999999999998</v>
      </c>
      <c r="AF1270" s="27">
        <v>36.411000000000001</v>
      </c>
      <c r="AG1270" s="57"/>
      <c r="AH1270" s="97">
        <v>64</v>
      </c>
      <c r="AI1270" s="264">
        <v>0</v>
      </c>
      <c r="AJ1270" s="122">
        <v>1</v>
      </c>
      <c r="AK1270" s="122">
        <v>1</v>
      </c>
      <c r="AL1270" s="122">
        <v>18</v>
      </c>
      <c r="AM1270" s="122">
        <v>18</v>
      </c>
      <c r="AN1270" s="122">
        <v>20</v>
      </c>
      <c r="AO1270" s="122">
        <v>4</v>
      </c>
      <c r="AP1270" s="122">
        <v>1</v>
      </c>
      <c r="AQ1270" s="122">
        <v>1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26</v>
      </c>
      <c r="BD1270" s="31">
        <v>0.40625</v>
      </c>
      <c r="BE1270" s="100">
        <v>6</v>
      </c>
      <c r="BF1270" s="31">
        <v>9.375E-2</v>
      </c>
      <c r="BG1270" s="100">
        <v>1</v>
      </c>
      <c r="BH1270" s="31">
        <v>1.5625E-2</v>
      </c>
      <c r="BI1270" s="27">
        <v>28.512656249999999</v>
      </c>
      <c r="BJ1270" s="27">
        <v>34.152499999999996</v>
      </c>
      <c r="BK1270" s="27">
        <v>37.337500000000006</v>
      </c>
      <c r="BL1270" s="57"/>
      <c r="BM1270" s="97">
        <v>149</v>
      </c>
      <c r="BN1270" s="253">
        <v>1</v>
      </c>
      <c r="BO1270" s="191">
        <v>1</v>
      </c>
      <c r="BP1270" s="191">
        <v>2</v>
      </c>
      <c r="BQ1270" s="191">
        <v>29</v>
      </c>
      <c r="BR1270" s="191">
        <v>63</v>
      </c>
      <c r="BS1270" s="191">
        <v>41</v>
      </c>
      <c r="BT1270" s="191">
        <v>9</v>
      </c>
      <c r="BU1270" s="191">
        <v>2</v>
      </c>
      <c r="BV1270" s="191">
        <v>1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53</v>
      </c>
      <c r="CI1270" s="31">
        <v>0.35570469798657717</v>
      </c>
      <c r="CJ1270" s="100">
        <v>12</v>
      </c>
      <c r="CK1270" s="31">
        <v>8.0536912751677847E-2</v>
      </c>
      <c r="CL1270" s="100">
        <v>1</v>
      </c>
      <c r="CM1270" s="31">
        <v>6.7114093959731542E-3</v>
      </c>
      <c r="CN1270" s="27">
        <v>28.630536912751694</v>
      </c>
      <c r="CO1270" s="27">
        <v>33.78</v>
      </c>
      <c r="CP1270" s="27">
        <v>36.605000000000004</v>
      </c>
      <c r="CQ1270" s="57"/>
    </row>
    <row r="1271" spans="1:95" x14ac:dyDescent="0.25">
      <c r="A1271" s="241">
        <v>7</v>
      </c>
      <c r="B1271" s="312">
        <v>0.91666700000000001</v>
      </c>
      <c r="C1271" s="97">
        <v>53</v>
      </c>
      <c r="D1271" s="264">
        <v>1</v>
      </c>
      <c r="E1271" s="122">
        <v>1</v>
      </c>
      <c r="F1271" s="122">
        <v>0</v>
      </c>
      <c r="G1271" s="122">
        <v>10</v>
      </c>
      <c r="H1271" s="122">
        <v>24</v>
      </c>
      <c r="I1271" s="122">
        <v>15</v>
      </c>
      <c r="J1271" s="122">
        <v>2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17</v>
      </c>
      <c r="Y1271" s="31">
        <v>0.32075471698113206</v>
      </c>
      <c r="Z1271" s="100">
        <v>2</v>
      </c>
      <c r="AA1271" s="31">
        <v>3.7735849056603772E-2</v>
      </c>
      <c r="AB1271" s="100">
        <v>0</v>
      </c>
      <c r="AC1271" s="31">
        <v>0</v>
      </c>
      <c r="AD1271" s="27">
        <v>27.723018867924527</v>
      </c>
      <c r="AE1271" s="27">
        <v>31.693000000000001</v>
      </c>
      <c r="AF1271" s="27">
        <v>35.003999999999991</v>
      </c>
      <c r="AG1271" s="57"/>
      <c r="AH1271" s="97">
        <v>47</v>
      </c>
      <c r="AI1271" s="264">
        <v>0</v>
      </c>
      <c r="AJ1271" s="122">
        <v>0</v>
      </c>
      <c r="AK1271" s="122">
        <v>1</v>
      </c>
      <c r="AL1271" s="122">
        <v>11</v>
      </c>
      <c r="AM1271" s="122">
        <v>26</v>
      </c>
      <c r="AN1271" s="122">
        <v>9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9</v>
      </c>
      <c r="BD1271" s="31">
        <v>0.19148936170212766</v>
      </c>
      <c r="BE1271" s="100">
        <v>0</v>
      </c>
      <c r="BF1271" s="31">
        <v>0</v>
      </c>
      <c r="BG1271" s="100">
        <v>0</v>
      </c>
      <c r="BH1271" s="31">
        <v>0</v>
      </c>
      <c r="BI1271" s="27">
        <v>27.298085106382974</v>
      </c>
      <c r="BJ1271" s="27">
        <v>30.77</v>
      </c>
      <c r="BK1271" s="27">
        <v>31.979999999999997</v>
      </c>
      <c r="BL1271" s="57"/>
      <c r="BM1271" s="97">
        <v>100</v>
      </c>
      <c r="BN1271" s="253">
        <v>1</v>
      </c>
      <c r="BO1271" s="191">
        <v>1</v>
      </c>
      <c r="BP1271" s="191">
        <v>1</v>
      </c>
      <c r="BQ1271" s="191">
        <v>21</v>
      </c>
      <c r="BR1271" s="191">
        <v>50</v>
      </c>
      <c r="BS1271" s="191">
        <v>24</v>
      </c>
      <c r="BT1271" s="191">
        <v>2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26</v>
      </c>
      <c r="CI1271" s="31">
        <v>0.26</v>
      </c>
      <c r="CJ1271" s="100">
        <v>2</v>
      </c>
      <c r="CK1271" s="31">
        <v>0.02</v>
      </c>
      <c r="CL1271" s="100">
        <v>0</v>
      </c>
      <c r="CM1271" s="31">
        <v>0</v>
      </c>
      <c r="CN1271" s="27">
        <v>27.523300000000003</v>
      </c>
      <c r="CO1271" s="27">
        <v>31.173999999999999</v>
      </c>
      <c r="CP1271" s="27">
        <v>33.413999999999994</v>
      </c>
      <c r="CQ1271" s="57"/>
    </row>
    <row r="1272" spans="1:95" x14ac:dyDescent="0.25">
      <c r="A1272" s="241">
        <v>7</v>
      </c>
      <c r="B1272" s="312">
        <v>0.95833299999999999</v>
      </c>
      <c r="C1272" s="98">
        <v>34</v>
      </c>
      <c r="D1272" s="324">
        <v>0</v>
      </c>
      <c r="E1272" s="325">
        <v>0</v>
      </c>
      <c r="F1272" s="325">
        <v>1</v>
      </c>
      <c r="G1272" s="325">
        <v>6</v>
      </c>
      <c r="H1272" s="325">
        <v>16</v>
      </c>
      <c r="I1272" s="325">
        <v>7</v>
      </c>
      <c r="J1272" s="325">
        <v>1</v>
      </c>
      <c r="K1272" s="325">
        <v>1</v>
      </c>
      <c r="L1272" s="325">
        <v>1</v>
      </c>
      <c r="M1272" s="325">
        <v>1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11</v>
      </c>
      <c r="Y1272" s="338">
        <v>0.3235294117647059</v>
      </c>
      <c r="Z1272" s="339">
        <v>4</v>
      </c>
      <c r="AA1272" s="338">
        <v>0.11764705882352941</v>
      </c>
      <c r="AB1272" s="339">
        <v>2</v>
      </c>
      <c r="AC1272" s="338">
        <v>5.8823529411764705E-2</v>
      </c>
      <c r="AD1272" s="124">
        <v>29.293529411764705</v>
      </c>
      <c r="AE1272" s="124">
        <v>34.43</v>
      </c>
      <c r="AF1272" s="124">
        <v>47.657499999999999</v>
      </c>
      <c r="AG1272" s="57"/>
      <c r="AH1272" s="98">
        <v>26</v>
      </c>
      <c r="AI1272" s="324">
        <v>0</v>
      </c>
      <c r="AJ1272" s="325">
        <v>0</v>
      </c>
      <c r="AK1272" s="325">
        <v>0</v>
      </c>
      <c r="AL1272" s="325">
        <v>5</v>
      </c>
      <c r="AM1272" s="325">
        <v>8</v>
      </c>
      <c r="AN1272" s="325">
        <v>6</v>
      </c>
      <c r="AO1272" s="325">
        <v>3</v>
      </c>
      <c r="AP1272" s="325">
        <v>3</v>
      </c>
      <c r="AQ1272" s="325">
        <v>1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12</v>
      </c>
      <c r="BD1272" s="338">
        <v>0.46153846153846156</v>
      </c>
      <c r="BE1272" s="339">
        <v>7</v>
      </c>
      <c r="BF1272" s="338">
        <v>0.26923076923076922</v>
      </c>
      <c r="BG1272" s="339">
        <v>1</v>
      </c>
      <c r="BH1272" s="338">
        <v>3.8461538461538464E-2</v>
      </c>
      <c r="BI1272" s="124">
        <v>30.931923076923081</v>
      </c>
      <c r="BJ1272" s="124">
        <v>41.253500000000003</v>
      </c>
      <c r="BK1272" s="124">
        <v>45.560499999999998</v>
      </c>
      <c r="BL1272" s="57"/>
      <c r="BM1272" s="98">
        <v>60</v>
      </c>
      <c r="BN1272" s="337">
        <v>0</v>
      </c>
      <c r="BO1272" s="195">
        <v>0</v>
      </c>
      <c r="BP1272" s="195">
        <v>1</v>
      </c>
      <c r="BQ1272" s="195">
        <v>11</v>
      </c>
      <c r="BR1272" s="195">
        <v>24</v>
      </c>
      <c r="BS1272" s="195">
        <v>13</v>
      </c>
      <c r="BT1272" s="195">
        <v>4</v>
      </c>
      <c r="BU1272" s="195">
        <v>4</v>
      </c>
      <c r="BV1272" s="195">
        <v>2</v>
      </c>
      <c r="BW1272" s="195">
        <v>1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23</v>
      </c>
      <c r="CI1272" s="338">
        <v>0.38333333333333336</v>
      </c>
      <c r="CJ1272" s="339">
        <v>11</v>
      </c>
      <c r="CK1272" s="338">
        <v>0.18333333333333332</v>
      </c>
      <c r="CL1272" s="339">
        <v>3</v>
      </c>
      <c r="CM1272" s="338">
        <v>0.05</v>
      </c>
      <c r="CN1272" s="124">
        <v>30.003499999999992</v>
      </c>
      <c r="CO1272" s="124">
        <v>35.958000000000006</v>
      </c>
      <c r="CP1272" s="124">
        <v>45.68399999999999</v>
      </c>
      <c r="CQ1272" s="57"/>
    </row>
    <row r="1273" spans="1:95" x14ac:dyDescent="0.25">
      <c r="A1273" s="241"/>
      <c r="B1273" s="422" t="s">
        <v>35</v>
      </c>
      <c r="C1273" s="423">
        <v>3113</v>
      </c>
      <c r="D1273" s="424">
        <v>11</v>
      </c>
      <c r="E1273" s="424">
        <v>45</v>
      </c>
      <c r="F1273" s="424">
        <v>129</v>
      </c>
      <c r="G1273" s="424">
        <v>899</v>
      </c>
      <c r="H1273" s="424">
        <v>1556</v>
      </c>
      <c r="I1273" s="424">
        <v>406</v>
      </c>
      <c r="J1273" s="424">
        <v>65</v>
      </c>
      <c r="K1273" s="424">
        <v>1</v>
      </c>
      <c r="L1273" s="424">
        <v>1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473</v>
      </c>
      <c r="Y1273" s="442">
        <v>0.1519434628975265</v>
      </c>
      <c r="Z1273" s="426">
        <v>67</v>
      </c>
      <c r="AA1273" s="442">
        <v>2.1522646964343077E-2</v>
      </c>
      <c r="AB1273" s="426">
        <v>1</v>
      </c>
      <c r="AC1273" s="442">
        <v>3.2123353678123999E-4</v>
      </c>
      <c r="AD1273" s="443">
        <v>26.263832316093779</v>
      </c>
      <c r="AE1273" s="443">
        <v>30.04</v>
      </c>
      <c r="AF1273" s="443">
        <v>32.93</v>
      </c>
      <c r="AG1273" s="16"/>
      <c r="AH1273" s="426">
        <v>2614</v>
      </c>
      <c r="AI1273" s="424">
        <v>0</v>
      </c>
      <c r="AJ1273" s="424">
        <v>23</v>
      </c>
      <c r="AK1273" s="424">
        <v>185</v>
      </c>
      <c r="AL1273" s="424">
        <v>773</v>
      </c>
      <c r="AM1273" s="424">
        <v>1268</v>
      </c>
      <c r="AN1273" s="424">
        <v>321</v>
      </c>
      <c r="AO1273" s="424">
        <v>38</v>
      </c>
      <c r="AP1273" s="424">
        <v>5</v>
      </c>
      <c r="AQ1273" s="424">
        <v>1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364</v>
      </c>
      <c r="BD1273" s="442">
        <v>0.13925019127773527</v>
      </c>
      <c r="BE1273" s="426">
        <v>43</v>
      </c>
      <c r="BF1273" s="442">
        <v>1.6449885233358837E-2</v>
      </c>
      <c r="BG1273" s="426">
        <v>1</v>
      </c>
      <c r="BH1273" s="442">
        <v>3.8255547054322876E-4</v>
      </c>
      <c r="BI1273" s="443">
        <v>25.957199693955587</v>
      </c>
      <c r="BJ1273" s="443">
        <v>29.8475</v>
      </c>
      <c r="BK1273" s="443">
        <v>32.267499999999998</v>
      </c>
      <c r="BL1273" s="16"/>
      <c r="BM1273" s="426">
        <v>5727</v>
      </c>
      <c r="BN1273" s="424">
        <v>11</v>
      </c>
      <c r="BO1273" s="424">
        <v>68</v>
      </c>
      <c r="BP1273" s="424">
        <v>314</v>
      </c>
      <c r="BQ1273" s="424">
        <v>1672</v>
      </c>
      <c r="BR1273" s="424">
        <v>2824</v>
      </c>
      <c r="BS1273" s="424">
        <v>727</v>
      </c>
      <c r="BT1273" s="424">
        <v>103</v>
      </c>
      <c r="BU1273" s="424">
        <v>6</v>
      </c>
      <c r="BV1273" s="424">
        <v>2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837</v>
      </c>
      <c r="CI1273" s="396">
        <v>0.14614981665793608</v>
      </c>
      <c r="CJ1273" s="370">
        <v>110</v>
      </c>
      <c r="CK1273" s="396">
        <v>1.9207263837960536E-2</v>
      </c>
      <c r="CL1273" s="370">
        <v>2</v>
      </c>
      <c r="CM1273" s="396">
        <v>3.4922297887200976E-4</v>
      </c>
      <c r="CN1273" s="397">
        <v>26.123874628950631</v>
      </c>
      <c r="CO1273" s="397">
        <v>29.92</v>
      </c>
      <c r="CP1273" s="397">
        <v>32.631999999999991</v>
      </c>
      <c r="CQ1273" s="57"/>
    </row>
    <row r="1274" spans="1:95" x14ac:dyDescent="0.25">
      <c r="A1274" s="241"/>
      <c r="B1274" s="427" t="s">
        <v>36</v>
      </c>
      <c r="C1274" s="428">
        <v>3488</v>
      </c>
      <c r="D1274" s="429">
        <v>12</v>
      </c>
      <c r="E1274" s="429">
        <v>46</v>
      </c>
      <c r="F1274" s="429">
        <v>133</v>
      </c>
      <c r="G1274" s="429">
        <v>966</v>
      </c>
      <c r="H1274" s="429">
        <v>1738</v>
      </c>
      <c r="I1274" s="429">
        <v>506</v>
      </c>
      <c r="J1274" s="429">
        <v>83</v>
      </c>
      <c r="K1274" s="429">
        <v>2</v>
      </c>
      <c r="L1274" s="429">
        <v>2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593</v>
      </c>
      <c r="Y1274" s="444">
        <v>0.17001146788990826</v>
      </c>
      <c r="Z1274" s="431">
        <v>87</v>
      </c>
      <c r="AA1274" s="444">
        <v>2.4942660550458715E-2</v>
      </c>
      <c r="AB1274" s="431">
        <v>2</v>
      </c>
      <c r="AC1274" s="444">
        <v>5.7339449541284407E-4</v>
      </c>
      <c r="AD1274" s="445">
        <v>26.494635894495421</v>
      </c>
      <c r="AE1274" s="445">
        <v>30.37</v>
      </c>
      <c r="AF1274" s="445">
        <v>33.369999999999997</v>
      </c>
      <c r="AG1274" s="16"/>
      <c r="AH1274" s="431">
        <v>2992</v>
      </c>
      <c r="AI1274" s="429">
        <v>0</v>
      </c>
      <c r="AJ1274" s="429">
        <v>24</v>
      </c>
      <c r="AK1274" s="429">
        <v>194</v>
      </c>
      <c r="AL1274" s="429">
        <v>869</v>
      </c>
      <c r="AM1274" s="429">
        <v>1445</v>
      </c>
      <c r="AN1274" s="429">
        <v>397</v>
      </c>
      <c r="AO1274" s="429">
        <v>52</v>
      </c>
      <c r="AP1274" s="429">
        <v>9</v>
      </c>
      <c r="AQ1274" s="429">
        <v>2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459</v>
      </c>
      <c r="BD1274" s="444">
        <v>0.15340909090909091</v>
      </c>
      <c r="BE1274" s="431">
        <v>62</v>
      </c>
      <c r="BF1274" s="444">
        <v>2.0721925133689839E-2</v>
      </c>
      <c r="BG1274" s="431">
        <v>2</v>
      </c>
      <c r="BH1274" s="444">
        <v>6.6844919786096253E-4</v>
      </c>
      <c r="BI1274" s="445">
        <v>26.164197860962584</v>
      </c>
      <c r="BJ1274" s="445">
        <v>30.080499999999997</v>
      </c>
      <c r="BK1274" s="445">
        <v>32.72</v>
      </c>
      <c r="BL1274" s="16"/>
      <c r="BM1274" s="431">
        <v>6480</v>
      </c>
      <c r="BN1274" s="429">
        <v>12</v>
      </c>
      <c r="BO1274" s="429">
        <v>70</v>
      </c>
      <c r="BP1274" s="429">
        <v>327</v>
      </c>
      <c r="BQ1274" s="429">
        <v>1835</v>
      </c>
      <c r="BR1274" s="429">
        <v>3183</v>
      </c>
      <c r="BS1274" s="429">
        <v>903</v>
      </c>
      <c r="BT1274" s="429">
        <v>135</v>
      </c>
      <c r="BU1274" s="429">
        <v>11</v>
      </c>
      <c r="BV1274" s="429">
        <v>4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1052</v>
      </c>
      <c r="CI1274" s="398">
        <v>0.16234567901234567</v>
      </c>
      <c r="CJ1274" s="377">
        <v>149</v>
      </c>
      <c r="CK1274" s="398">
        <v>2.2993827160493828E-2</v>
      </c>
      <c r="CL1274" s="377">
        <v>4</v>
      </c>
      <c r="CM1274" s="398">
        <v>6.1728395061728394E-4</v>
      </c>
      <c r="CN1274" s="399">
        <v>26.342063271605042</v>
      </c>
      <c r="CO1274" s="399">
        <v>30.2</v>
      </c>
      <c r="CP1274" s="399">
        <v>33.049999999999997</v>
      </c>
      <c r="CQ1274" s="57"/>
    </row>
    <row r="1275" spans="1:95" x14ac:dyDescent="0.25">
      <c r="A1275" s="241"/>
      <c r="B1275" s="432" t="s">
        <v>37</v>
      </c>
      <c r="C1275" s="433">
        <v>3575</v>
      </c>
      <c r="D1275" s="434">
        <v>13</v>
      </c>
      <c r="E1275" s="434">
        <v>47</v>
      </c>
      <c r="F1275" s="434">
        <v>134</v>
      </c>
      <c r="G1275" s="434">
        <v>982</v>
      </c>
      <c r="H1275" s="434">
        <v>1778</v>
      </c>
      <c r="I1275" s="434">
        <v>528</v>
      </c>
      <c r="J1275" s="434">
        <v>86</v>
      </c>
      <c r="K1275" s="434">
        <v>3</v>
      </c>
      <c r="L1275" s="434">
        <v>3</v>
      </c>
      <c r="M1275" s="434">
        <v>1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621</v>
      </c>
      <c r="Y1275" s="446">
        <v>0.1737062937062937</v>
      </c>
      <c r="Z1275" s="436">
        <v>93</v>
      </c>
      <c r="AA1275" s="446">
        <v>2.6013986013986013E-2</v>
      </c>
      <c r="AB1275" s="436">
        <v>4</v>
      </c>
      <c r="AC1275" s="446">
        <v>1.1188811188811189E-3</v>
      </c>
      <c r="AD1275" s="447">
        <v>26.513021745269715</v>
      </c>
      <c r="AE1275" s="447">
        <v>30.38</v>
      </c>
      <c r="AF1275" s="447">
        <v>33.397999999999989</v>
      </c>
      <c r="AG1275" s="16"/>
      <c r="AH1275" s="436">
        <v>3065</v>
      </c>
      <c r="AI1275" s="434">
        <v>0</v>
      </c>
      <c r="AJ1275" s="434">
        <v>24</v>
      </c>
      <c r="AK1275" s="434">
        <v>195</v>
      </c>
      <c r="AL1275" s="434">
        <v>885</v>
      </c>
      <c r="AM1275" s="434">
        <v>1479</v>
      </c>
      <c r="AN1275" s="434">
        <v>412</v>
      </c>
      <c r="AO1275" s="434">
        <v>55</v>
      </c>
      <c r="AP1275" s="434">
        <v>12</v>
      </c>
      <c r="AQ1275" s="434">
        <v>3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480</v>
      </c>
      <c r="BD1275" s="446">
        <v>0.15660685154975529</v>
      </c>
      <c r="BE1275" s="436">
        <v>69</v>
      </c>
      <c r="BF1275" s="446">
        <v>2.2512234910277325E-2</v>
      </c>
      <c r="BG1275" s="436">
        <v>3</v>
      </c>
      <c r="BH1275" s="446">
        <v>9.7879282218597059E-4</v>
      </c>
      <c r="BI1275" s="447">
        <v>26.181734123066839</v>
      </c>
      <c r="BJ1275" s="447">
        <v>30.09</v>
      </c>
      <c r="BK1275" s="447">
        <v>32.71</v>
      </c>
      <c r="BL1275" s="16"/>
      <c r="BM1275" s="436">
        <v>6640</v>
      </c>
      <c r="BN1275" s="434">
        <v>13</v>
      </c>
      <c r="BO1275" s="434">
        <v>71</v>
      </c>
      <c r="BP1275" s="434">
        <v>329</v>
      </c>
      <c r="BQ1275" s="434">
        <v>1867</v>
      </c>
      <c r="BR1275" s="434">
        <v>3257</v>
      </c>
      <c r="BS1275" s="434">
        <v>940</v>
      </c>
      <c r="BT1275" s="434">
        <v>141</v>
      </c>
      <c r="BU1275" s="434">
        <v>15</v>
      </c>
      <c r="BV1275" s="434">
        <v>6</v>
      </c>
      <c r="BW1275" s="434">
        <v>1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1101</v>
      </c>
      <c r="CI1275" s="400">
        <v>0.16581325301204819</v>
      </c>
      <c r="CJ1275" s="382">
        <v>162</v>
      </c>
      <c r="CK1275" s="400">
        <v>2.4397590361445783E-2</v>
      </c>
      <c r="CL1275" s="382">
        <v>7</v>
      </c>
      <c r="CM1275" s="400">
        <v>1.0542168674698795E-3</v>
      </c>
      <c r="CN1275" s="401">
        <v>26.360015197568497</v>
      </c>
      <c r="CO1275" s="401">
        <v>30.22</v>
      </c>
      <c r="CP1275" s="401">
        <v>33.049999999999997</v>
      </c>
      <c r="CQ1275" s="57"/>
    </row>
    <row r="1276" spans="1:95" x14ac:dyDescent="0.25">
      <c r="A1276" s="241"/>
      <c r="B1276" s="437" t="s">
        <v>38</v>
      </c>
      <c r="C1276" s="438">
        <v>3713</v>
      </c>
      <c r="D1276" s="439">
        <v>15</v>
      </c>
      <c r="E1276" s="439">
        <v>49</v>
      </c>
      <c r="F1276" s="439">
        <v>134</v>
      </c>
      <c r="G1276" s="439">
        <v>1008</v>
      </c>
      <c r="H1276" s="439">
        <v>1838</v>
      </c>
      <c r="I1276" s="439">
        <v>557</v>
      </c>
      <c r="J1276" s="439">
        <v>102</v>
      </c>
      <c r="K1276" s="439">
        <v>6</v>
      </c>
      <c r="L1276" s="439">
        <v>3</v>
      </c>
      <c r="M1276" s="439">
        <v>1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669</v>
      </c>
      <c r="Y1276" s="448">
        <v>0.18017775383786697</v>
      </c>
      <c r="Z1276" s="441">
        <v>110</v>
      </c>
      <c r="AA1276" s="448">
        <v>2.9625639644492323E-2</v>
      </c>
      <c r="AB1276" s="441">
        <v>4</v>
      </c>
      <c r="AC1276" s="448">
        <v>1.0772959870724481E-3</v>
      </c>
      <c r="AD1276" s="449">
        <v>26.610993805548091</v>
      </c>
      <c r="AE1276" s="449">
        <v>30.56</v>
      </c>
      <c r="AF1276" s="449">
        <v>33.771999999999984</v>
      </c>
      <c r="AG1276" s="16"/>
      <c r="AH1276" s="441">
        <v>3192</v>
      </c>
      <c r="AI1276" s="439">
        <v>0</v>
      </c>
      <c r="AJ1276" s="439">
        <v>24</v>
      </c>
      <c r="AK1276" s="439">
        <v>197</v>
      </c>
      <c r="AL1276" s="439">
        <v>908</v>
      </c>
      <c r="AM1276" s="439">
        <v>1541</v>
      </c>
      <c r="AN1276" s="439">
        <v>440</v>
      </c>
      <c r="AO1276" s="439">
        <v>64</v>
      </c>
      <c r="AP1276" s="439">
        <v>13</v>
      </c>
      <c r="AQ1276" s="439">
        <v>5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520</v>
      </c>
      <c r="BD1276" s="448">
        <v>0.16290726817042606</v>
      </c>
      <c r="BE1276" s="441">
        <v>81</v>
      </c>
      <c r="BF1276" s="448">
        <v>2.5375939849624059E-2</v>
      </c>
      <c r="BG1276" s="441">
        <v>5</v>
      </c>
      <c r="BH1276" s="448">
        <v>1.5664160401002505E-3</v>
      </c>
      <c r="BI1276" s="449">
        <v>26.309169799498829</v>
      </c>
      <c r="BJ1276" s="449">
        <v>30.200499999999998</v>
      </c>
      <c r="BK1276" s="449">
        <v>32.957000000000001</v>
      </c>
      <c r="BL1276" s="16"/>
      <c r="BM1276" s="441">
        <v>6905</v>
      </c>
      <c r="BN1276" s="439">
        <v>15</v>
      </c>
      <c r="BO1276" s="439">
        <v>73</v>
      </c>
      <c r="BP1276" s="439">
        <v>331</v>
      </c>
      <c r="BQ1276" s="439">
        <v>1916</v>
      </c>
      <c r="BR1276" s="439">
        <v>3379</v>
      </c>
      <c r="BS1276" s="439">
        <v>997</v>
      </c>
      <c r="BT1276" s="439">
        <v>166</v>
      </c>
      <c r="BU1276" s="439">
        <v>19</v>
      </c>
      <c r="BV1276" s="439">
        <v>8</v>
      </c>
      <c r="BW1276" s="439">
        <v>1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1189</v>
      </c>
      <c r="CI1276" s="402">
        <v>0.1721940622737147</v>
      </c>
      <c r="CJ1276" s="387">
        <v>191</v>
      </c>
      <c r="CK1276" s="402">
        <v>2.7661115133960898E-2</v>
      </c>
      <c r="CL1276" s="387">
        <v>9</v>
      </c>
      <c r="CM1276" s="402">
        <v>1.3034033309196234E-3</v>
      </c>
      <c r="CN1276" s="403">
        <v>26.471468501086253</v>
      </c>
      <c r="CO1276" s="403">
        <v>30.390999999999995</v>
      </c>
      <c r="CP1276" s="403">
        <v>33.369999999999997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30.000000000000004</v>
      </c>
      <c r="D1279" s="321">
        <v>0</v>
      </c>
      <c r="E1279" s="89">
        <v>0</v>
      </c>
      <c r="F1279" s="89">
        <v>0.4</v>
      </c>
      <c r="G1279" s="89">
        <v>7</v>
      </c>
      <c r="H1279" s="89">
        <v>15.8</v>
      </c>
      <c r="I1279" s="89">
        <v>5.6</v>
      </c>
      <c r="J1279" s="89">
        <v>1.2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6.8</v>
      </c>
      <c r="Y1279" s="30">
        <v>0.22666666666666663</v>
      </c>
      <c r="Z1279" s="322">
        <v>1.2</v>
      </c>
      <c r="AA1279" s="30">
        <v>3.9999999999999994E-2</v>
      </c>
      <c r="AB1279" s="322">
        <v>0</v>
      </c>
      <c r="AC1279" s="30">
        <v>0</v>
      </c>
      <c r="AD1279" s="25">
        <v>27.579533333333323</v>
      </c>
      <c r="AE1279" s="25">
        <v>31.64</v>
      </c>
      <c r="AF1279" s="25">
        <v>34.837999999999994</v>
      </c>
      <c r="AG1279" s="57"/>
      <c r="AH1279" s="96">
        <v>18.2</v>
      </c>
      <c r="AI1279" s="321">
        <v>0</v>
      </c>
      <c r="AJ1279" s="89">
        <v>0</v>
      </c>
      <c r="AK1279" s="89">
        <v>0.4</v>
      </c>
      <c r="AL1279" s="89">
        <v>2.2000000000000002</v>
      </c>
      <c r="AM1279" s="89">
        <v>8.4</v>
      </c>
      <c r="AN1279" s="89">
        <v>5.8</v>
      </c>
      <c r="AO1279" s="89">
        <v>1.4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7.2</v>
      </c>
      <c r="BD1279" s="30">
        <v>0.39560439560439564</v>
      </c>
      <c r="BE1279" s="322">
        <v>1.4</v>
      </c>
      <c r="BF1279" s="30">
        <v>7.6923076923076927E-2</v>
      </c>
      <c r="BG1279" s="322">
        <v>0</v>
      </c>
      <c r="BH1279" s="30">
        <v>0</v>
      </c>
      <c r="BI1279" s="25">
        <v>28.951648351648352</v>
      </c>
      <c r="BJ1279" s="25">
        <v>32.917999999999999</v>
      </c>
      <c r="BK1279" s="25">
        <v>36.041999999999994</v>
      </c>
      <c r="BL1279" s="57"/>
      <c r="BM1279" s="96">
        <v>48.2</v>
      </c>
      <c r="BN1279" s="321">
        <v>0</v>
      </c>
      <c r="BO1279" s="89">
        <v>0</v>
      </c>
      <c r="BP1279" s="89">
        <v>0.8</v>
      </c>
      <c r="BQ1279" s="89">
        <v>9.1999999999999993</v>
      </c>
      <c r="BR1279" s="89">
        <v>24.2</v>
      </c>
      <c r="BS1279" s="89">
        <v>11.4</v>
      </c>
      <c r="BT1279" s="89">
        <v>2.6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14</v>
      </c>
      <c r="CI1279" s="30">
        <v>0.29045643153526968</v>
      </c>
      <c r="CJ1279" s="322">
        <v>2.6</v>
      </c>
      <c r="CK1279" s="30">
        <v>5.3941908713692942E-2</v>
      </c>
      <c r="CL1279" s="322">
        <v>0</v>
      </c>
      <c r="CM1279" s="30">
        <v>0</v>
      </c>
      <c r="CN1279" s="25">
        <v>28.097634854771805</v>
      </c>
      <c r="CO1279" s="25">
        <v>32.497999999999998</v>
      </c>
      <c r="CP1279" s="25">
        <v>35.721999999999987</v>
      </c>
      <c r="CQ1279" s="57"/>
    </row>
    <row r="1280" spans="1:95" x14ac:dyDescent="0.25">
      <c r="A1280" s="241"/>
      <c r="B1280" s="312">
        <v>4.1667000000000003E-2</v>
      </c>
      <c r="C1280" s="97">
        <v>23.999999999999996</v>
      </c>
      <c r="D1280" s="264">
        <v>0.2</v>
      </c>
      <c r="E1280" s="122">
        <v>0</v>
      </c>
      <c r="F1280" s="122">
        <v>0.4</v>
      </c>
      <c r="G1280" s="122">
        <v>6</v>
      </c>
      <c r="H1280" s="122">
        <v>11.2</v>
      </c>
      <c r="I1280" s="122">
        <v>4.2</v>
      </c>
      <c r="J1280" s="122">
        <v>1.8</v>
      </c>
      <c r="K1280" s="122">
        <v>0.2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6.2</v>
      </c>
      <c r="Y1280" s="31">
        <v>0.25833333333333336</v>
      </c>
      <c r="Z1280" s="323">
        <v>2</v>
      </c>
      <c r="AA1280" s="31">
        <v>8.3333333333333343E-2</v>
      </c>
      <c r="AB1280" s="323">
        <v>0</v>
      </c>
      <c r="AC1280" s="31">
        <v>0</v>
      </c>
      <c r="AD1280" s="27">
        <v>27.580750000000005</v>
      </c>
      <c r="AE1280" s="27">
        <v>31.577999999999999</v>
      </c>
      <c r="AF1280" s="27">
        <v>36.254999999999995</v>
      </c>
      <c r="AG1280" s="57"/>
      <c r="AH1280" s="97">
        <v>16.599999999999998</v>
      </c>
      <c r="AI1280" s="264">
        <v>0</v>
      </c>
      <c r="AJ1280" s="122">
        <v>0</v>
      </c>
      <c r="AK1280" s="122">
        <v>0.4</v>
      </c>
      <c r="AL1280" s="122">
        <v>2.8</v>
      </c>
      <c r="AM1280" s="122">
        <v>8</v>
      </c>
      <c r="AN1280" s="122">
        <v>3.6</v>
      </c>
      <c r="AO1280" s="122">
        <v>1.2</v>
      </c>
      <c r="AP1280" s="122">
        <v>0.6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5.4</v>
      </c>
      <c r="BD1280" s="31">
        <v>0.32530120481927716</v>
      </c>
      <c r="BE1280" s="323">
        <v>1.8</v>
      </c>
      <c r="BF1280" s="31">
        <v>0.10843373493975905</v>
      </c>
      <c r="BG1280" s="323">
        <v>0</v>
      </c>
      <c r="BH1280" s="31">
        <v>0</v>
      </c>
      <c r="BI1280" s="27">
        <v>29.09120481927712</v>
      </c>
      <c r="BJ1280" s="27">
        <v>33.589999999999996</v>
      </c>
      <c r="BK1280" s="27">
        <v>38.988</v>
      </c>
      <c r="BL1280" s="57"/>
      <c r="BM1280" s="97">
        <v>40.599999999999994</v>
      </c>
      <c r="BN1280" s="264">
        <v>0.2</v>
      </c>
      <c r="BO1280" s="122">
        <v>0</v>
      </c>
      <c r="BP1280" s="122">
        <v>0.8</v>
      </c>
      <c r="BQ1280" s="122">
        <v>8.8000000000000007</v>
      </c>
      <c r="BR1280" s="122">
        <v>19.2</v>
      </c>
      <c r="BS1280" s="122">
        <v>7.8</v>
      </c>
      <c r="BT1280" s="122">
        <v>3</v>
      </c>
      <c r="BU1280" s="122">
        <v>0.8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11.6</v>
      </c>
      <c r="CI1280" s="31">
        <v>0.28571428571428575</v>
      </c>
      <c r="CJ1280" s="323">
        <v>3.8</v>
      </c>
      <c r="CK1280" s="31">
        <v>9.3596059113300503E-2</v>
      </c>
      <c r="CL1280" s="323">
        <v>0</v>
      </c>
      <c r="CM1280" s="31">
        <v>0</v>
      </c>
      <c r="CN1280" s="27">
        <v>28.198325123152703</v>
      </c>
      <c r="CO1280" s="27">
        <v>32.344000000000001</v>
      </c>
      <c r="CP1280" s="27">
        <v>37.249999999999993</v>
      </c>
      <c r="CQ1280" s="57"/>
    </row>
    <row r="1281" spans="1:95" x14ac:dyDescent="0.25">
      <c r="A1281" s="241"/>
      <c r="B1281" s="312">
        <v>8.3333000000000004E-2</v>
      </c>
      <c r="C1281" s="97">
        <v>18.599999999999998</v>
      </c>
      <c r="D1281" s="264">
        <v>0.2</v>
      </c>
      <c r="E1281" s="122">
        <v>0</v>
      </c>
      <c r="F1281" s="122">
        <v>0.6</v>
      </c>
      <c r="G1281" s="122">
        <v>3</v>
      </c>
      <c r="H1281" s="122">
        <v>8.4</v>
      </c>
      <c r="I1281" s="122">
        <v>5.2</v>
      </c>
      <c r="J1281" s="122">
        <v>1.2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6.4</v>
      </c>
      <c r="Y1281" s="31">
        <v>0.34408602150537643</v>
      </c>
      <c r="Z1281" s="323">
        <v>1.2</v>
      </c>
      <c r="AA1281" s="31">
        <v>6.4516129032258063E-2</v>
      </c>
      <c r="AB1281" s="323">
        <v>0</v>
      </c>
      <c r="AC1281" s="31">
        <v>0</v>
      </c>
      <c r="AD1281" s="27">
        <v>28.11967741935484</v>
      </c>
      <c r="AE1281" s="27">
        <v>32.671999999999997</v>
      </c>
      <c r="AF1281" s="27">
        <v>36.336999999999996</v>
      </c>
      <c r="AG1281" s="57"/>
      <c r="AH1281" s="97">
        <v>14.6</v>
      </c>
      <c r="AI1281" s="264">
        <v>0</v>
      </c>
      <c r="AJ1281" s="122">
        <v>0</v>
      </c>
      <c r="AK1281" s="122">
        <v>0</v>
      </c>
      <c r="AL1281" s="122">
        <v>2.4</v>
      </c>
      <c r="AM1281" s="122">
        <v>9</v>
      </c>
      <c r="AN1281" s="122">
        <v>1.6</v>
      </c>
      <c r="AO1281" s="122">
        <v>1.6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3.2</v>
      </c>
      <c r="BD1281" s="31">
        <v>0.21917808219178084</v>
      </c>
      <c r="BE1281" s="323">
        <v>1.6</v>
      </c>
      <c r="BF1281" s="31">
        <v>0.10958904109589042</v>
      </c>
      <c r="BG1281" s="323">
        <v>0</v>
      </c>
      <c r="BH1281" s="31">
        <v>0</v>
      </c>
      <c r="BI1281" s="27">
        <v>28.009041095890403</v>
      </c>
      <c r="BJ1281" s="27">
        <v>32.661999999999999</v>
      </c>
      <c r="BK1281" s="27">
        <v>38.995999999999995</v>
      </c>
      <c r="BL1281" s="57"/>
      <c r="BM1281" s="97">
        <v>33.199999999999996</v>
      </c>
      <c r="BN1281" s="264">
        <v>0.2</v>
      </c>
      <c r="BO1281" s="122">
        <v>0</v>
      </c>
      <c r="BP1281" s="122">
        <v>0.6</v>
      </c>
      <c r="BQ1281" s="122">
        <v>5.4</v>
      </c>
      <c r="BR1281" s="122">
        <v>17.399999999999999</v>
      </c>
      <c r="BS1281" s="122">
        <v>6.8</v>
      </c>
      <c r="BT1281" s="122">
        <v>2.8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9.6</v>
      </c>
      <c r="CI1281" s="31">
        <v>0.28915662650602414</v>
      </c>
      <c r="CJ1281" s="323">
        <v>2.8</v>
      </c>
      <c r="CK1281" s="31">
        <v>8.4337349397590369E-2</v>
      </c>
      <c r="CL1281" s="323">
        <v>0</v>
      </c>
      <c r="CM1281" s="31">
        <v>0</v>
      </c>
      <c r="CN1281" s="27">
        <v>28.071024096385585</v>
      </c>
      <c r="CO1281" s="27">
        <v>32.676000000000002</v>
      </c>
      <c r="CP1281" s="27">
        <v>37.524500000000003</v>
      </c>
      <c r="CQ1281" s="57"/>
    </row>
    <row r="1282" spans="1:95" x14ac:dyDescent="0.25">
      <c r="A1282" s="241"/>
      <c r="B1282" s="312">
        <v>0.125</v>
      </c>
      <c r="C1282" s="97">
        <v>19.2</v>
      </c>
      <c r="D1282" s="264">
        <v>0</v>
      </c>
      <c r="E1282" s="122">
        <v>0</v>
      </c>
      <c r="F1282" s="122">
        <v>0.4</v>
      </c>
      <c r="G1282" s="122">
        <v>3</v>
      </c>
      <c r="H1282" s="122">
        <v>7.4</v>
      </c>
      <c r="I1282" s="122">
        <v>6.8</v>
      </c>
      <c r="J1282" s="122">
        <v>1.4</v>
      </c>
      <c r="K1282" s="122">
        <v>0</v>
      </c>
      <c r="L1282" s="122">
        <v>0.2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8.4</v>
      </c>
      <c r="Y1282" s="31">
        <v>0.43750000000000006</v>
      </c>
      <c r="Z1282" s="323">
        <v>1.6</v>
      </c>
      <c r="AA1282" s="31">
        <v>8.3333333333333343E-2</v>
      </c>
      <c r="AB1282" s="323">
        <v>0.2</v>
      </c>
      <c r="AC1282" s="31">
        <v>1.0416666666666668E-2</v>
      </c>
      <c r="AD1282" s="27">
        <v>29.274062499999989</v>
      </c>
      <c r="AE1282" s="27">
        <v>34.268500000000003</v>
      </c>
      <c r="AF1282" s="27">
        <v>37.178499999999993</v>
      </c>
      <c r="AG1282" s="57"/>
      <c r="AH1282" s="97">
        <v>17</v>
      </c>
      <c r="AI1282" s="264">
        <v>0</v>
      </c>
      <c r="AJ1282" s="122">
        <v>0</v>
      </c>
      <c r="AK1282" s="122">
        <v>0.2</v>
      </c>
      <c r="AL1282" s="122">
        <v>2.6</v>
      </c>
      <c r="AM1282" s="122">
        <v>11.4</v>
      </c>
      <c r="AN1282" s="122">
        <v>2.4</v>
      </c>
      <c r="AO1282" s="122">
        <v>0</v>
      </c>
      <c r="AP1282" s="122">
        <v>0.4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2.8</v>
      </c>
      <c r="BD1282" s="31">
        <v>0.16470588235294117</v>
      </c>
      <c r="BE1282" s="323">
        <v>0.4</v>
      </c>
      <c r="BF1282" s="31">
        <v>2.3529411764705882E-2</v>
      </c>
      <c r="BG1282" s="323">
        <v>0</v>
      </c>
      <c r="BH1282" s="31">
        <v>0</v>
      </c>
      <c r="BI1282" s="27">
        <v>27.523058823529407</v>
      </c>
      <c r="BJ1282" s="27">
        <v>30.614999999999998</v>
      </c>
      <c r="BK1282" s="27">
        <v>32.908000000000008</v>
      </c>
      <c r="BL1282" s="57"/>
      <c r="BM1282" s="97">
        <v>36.200000000000003</v>
      </c>
      <c r="BN1282" s="264">
        <v>0</v>
      </c>
      <c r="BO1282" s="122">
        <v>0</v>
      </c>
      <c r="BP1282" s="122">
        <v>0.6</v>
      </c>
      <c r="BQ1282" s="122">
        <v>5.6</v>
      </c>
      <c r="BR1282" s="122">
        <v>18.8</v>
      </c>
      <c r="BS1282" s="122">
        <v>9.1999999999999993</v>
      </c>
      <c r="BT1282" s="122">
        <v>1.4</v>
      </c>
      <c r="BU1282" s="122">
        <v>0.4</v>
      </c>
      <c r="BV1282" s="122">
        <v>0.2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11.2</v>
      </c>
      <c r="CI1282" s="31">
        <v>0.3093922651933701</v>
      </c>
      <c r="CJ1282" s="323">
        <v>2</v>
      </c>
      <c r="CK1282" s="31">
        <v>5.5248618784530384E-2</v>
      </c>
      <c r="CL1282" s="323">
        <v>0.2</v>
      </c>
      <c r="CM1282" s="31">
        <v>5.5248618784530384E-3</v>
      </c>
      <c r="CN1282" s="27">
        <v>28.451767955801081</v>
      </c>
      <c r="CO1282" s="27">
        <v>32.448</v>
      </c>
      <c r="CP1282" s="27">
        <v>35.940000000000005</v>
      </c>
      <c r="CQ1282" s="57"/>
    </row>
    <row r="1283" spans="1:95" x14ac:dyDescent="0.25">
      <c r="A1283" s="241"/>
      <c r="B1283" s="312">
        <v>0.16666700000000001</v>
      </c>
      <c r="C1283" s="97">
        <v>34.000000000000007</v>
      </c>
      <c r="D1283" s="264">
        <v>0</v>
      </c>
      <c r="E1283" s="122">
        <v>0.8</v>
      </c>
      <c r="F1283" s="122">
        <v>1</v>
      </c>
      <c r="G1283" s="122">
        <v>6.2</v>
      </c>
      <c r="H1283" s="122">
        <v>16.600000000000001</v>
      </c>
      <c r="I1283" s="122">
        <v>6.6</v>
      </c>
      <c r="J1283" s="122">
        <v>2.6</v>
      </c>
      <c r="K1283" s="122">
        <v>0.2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9.4</v>
      </c>
      <c r="Y1283" s="31">
        <v>0.27647058823529408</v>
      </c>
      <c r="Z1283" s="323">
        <v>2.8</v>
      </c>
      <c r="AA1283" s="31">
        <v>8.2352941176470559E-2</v>
      </c>
      <c r="AB1283" s="323">
        <v>0</v>
      </c>
      <c r="AC1283" s="31">
        <v>0</v>
      </c>
      <c r="AD1283" s="27">
        <v>27.703647058823524</v>
      </c>
      <c r="AE1283" s="27">
        <v>32.72</v>
      </c>
      <c r="AF1283" s="27">
        <v>35.744499999999995</v>
      </c>
      <c r="AG1283" s="57"/>
      <c r="AH1283" s="97">
        <v>30.000000000000004</v>
      </c>
      <c r="AI1283" s="264">
        <v>0.2</v>
      </c>
      <c r="AJ1283" s="122">
        <v>0</v>
      </c>
      <c r="AK1283" s="122">
        <v>1.6</v>
      </c>
      <c r="AL1283" s="122">
        <v>8.6</v>
      </c>
      <c r="AM1283" s="122">
        <v>15.4</v>
      </c>
      <c r="AN1283" s="122">
        <v>3.6</v>
      </c>
      <c r="AO1283" s="122">
        <v>0.6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4.2</v>
      </c>
      <c r="BD1283" s="31">
        <v>0.13999999999999999</v>
      </c>
      <c r="BE1283" s="323">
        <v>0.6</v>
      </c>
      <c r="BF1283" s="31">
        <v>1.9999999999999997E-2</v>
      </c>
      <c r="BG1283" s="323">
        <v>0</v>
      </c>
      <c r="BH1283" s="31">
        <v>0</v>
      </c>
      <c r="BI1283" s="27">
        <v>26.501333333333331</v>
      </c>
      <c r="BJ1283" s="27">
        <v>29.843499999999999</v>
      </c>
      <c r="BK1283" s="27">
        <v>33.558500000000002</v>
      </c>
      <c r="BL1283" s="57"/>
      <c r="BM1283" s="97">
        <v>64.000000000000014</v>
      </c>
      <c r="BN1283" s="264">
        <v>0.2</v>
      </c>
      <c r="BO1283" s="122">
        <v>0.8</v>
      </c>
      <c r="BP1283" s="122">
        <v>2.6</v>
      </c>
      <c r="BQ1283" s="122">
        <v>14.8</v>
      </c>
      <c r="BR1283" s="122">
        <v>32</v>
      </c>
      <c r="BS1283" s="122">
        <v>10.199999999999999</v>
      </c>
      <c r="BT1283" s="122">
        <v>3.2</v>
      </c>
      <c r="BU1283" s="122">
        <v>0.2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13.6</v>
      </c>
      <c r="CI1283" s="31">
        <v>0.21249999999999994</v>
      </c>
      <c r="CJ1283" s="323">
        <v>3.4</v>
      </c>
      <c r="CK1283" s="31">
        <v>5.3124999999999985E-2</v>
      </c>
      <c r="CL1283" s="323">
        <v>0</v>
      </c>
      <c r="CM1283" s="31">
        <v>0</v>
      </c>
      <c r="CN1283" s="27">
        <v>27.140062499999981</v>
      </c>
      <c r="CO1283" s="27">
        <v>31.46</v>
      </c>
      <c r="CP1283" s="27">
        <v>35.143999999999998</v>
      </c>
      <c r="CQ1283" s="57"/>
    </row>
    <row r="1284" spans="1:95" x14ac:dyDescent="0.25">
      <c r="A1284" s="241"/>
      <c r="B1284" s="312">
        <v>0.20833299999999999</v>
      </c>
      <c r="C1284" s="97">
        <v>58.600000000000009</v>
      </c>
      <c r="D1284" s="264">
        <v>0</v>
      </c>
      <c r="E1284" s="122">
        <v>0</v>
      </c>
      <c r="F1284" s="122">
        <v>0.6</v>
      </c>
      <c r="G1284" s="122">
        <v>9</v>
      </c>
      <c r="H1284" s="122">
        <v>38.200000000000003</v>
      </c>
      <c r="I1284" s="122">
        <v>8.8000000000000007</v>
      </c>
      <c r="J1284" s="122">
        <v>1.6</v>
      </c>
      <c r="K1284" s="122">
        <v>0.4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10.8</v>
      </c>
      <c r="Y1284" s="31">
        <v>0.18430034129692832</v>
      </c>
      <c r="Z1284" s="323">
        <v>2</v>
      </c>
      <c r="AA1284" s="31">
        <v>3.4129692832764499E-2</v>
      </c>
      <c r="AB1284" s="323">
        <v>0</v>
      </c>
      <c r="AC1284" s="31">
        <v>0</v>
      </c>
      <c r="AD1284" s="27">
        <v>27.467713310580212</v>
      </c>
      <c r="AE1284" s="27">
        <v>30.767000000000003</v>
      </c>
      <c r="AF1284" s="27">
        <v>33.548999999999999</v>
      </c>
      <c r="AG1284" s="57"/>
      <c r="AH1284" s="97">
        <v>56.400000000000006</v>
      </c>
      <c r="AI1284" s="264">
        <v>0</v>
      </c>
      <c r="AJ1284" s="122">
        <v>0</v>
      </c>
      <c r="AK1284" s="122">
        <v>3.4</v>
      </c>
      <c r="AL1284" s="122">
        <v>11.4</v>
      </c>
      <c r="AM1284" s="122">
        <v>24.4</v>
      </c>
      <c r="AN1284" s="122">
        <v>13.4</v>
      </c>
      <c r="AO1284" s="122">
        <v>3.6</v>
      </c>
      <c r="AP1284" s="122">
        <v>0.2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17</v>
      </c>
      <c r="BD1284" s="31">
        <v>0.30141843971631205</v>
      </c>
      <c r="BE1284" s="323">
        <v>3.6</v>
      </c>
      <c r="BF1284" s="31">
        <v>6.3829787234042548E-2</v>
      </c>
      <c r="BG1284" s="323">
        <v>0</v>
      </c>
      <c r="BH1284" s="31">
        <v>0</v>
      </c>
      <c r="BI1284" s="27">
        <v>27.545319148936173</v>
      </c>
      <c r="BJ1284" s="27">
        <v>32.280499999999996</v>
      </c>
      <c r="BK1284" s="27">
        <v>35.808500000000002</v>
      </c>
      <c r="BL1284" s="57"/>
      <c r="BM1284" s="97">
        <v>115</v>
      </c>
      <c r="BN1284" s="264">
        <v>0</v>
      </c>
      <c r="BO1284" s="122">
        <v>0</v>
      </c>
      <c r="BP1284" s="122">
        <v>4</v>
      </c>
      <c r="BQ1284" s="122">
        <v>20.399999999999999</v>
      </c>
      <c r="BR1284" s="122">
        <v>62.6</v>
      </c>
      <c r="BS1284" s="122">
        <v>22.2</v>
      </c>
      <c r="BT1284" s="122">
        <v>5.2</v>
      </c>
      <c r="BU1284" s="122">
        <v>0.6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27.8</v>
      </c>
      <c r="CI1284" s="31">
        <v>0.24173913043478262</v>
      </c>
      <c r="CJ1284" s="323">
        <v>5.6</v>
      </c>
      <c r="CK1284" s="31">
        <v>4.8695652173913043E-2</v>
      </c>
      <c r="CL1284" s="323">
        <v>0</v>
      </c>
      <c r="CM1284" s="31">
        <v>0</v>
      </c>
      <c r="CN1284" s="27">
        <v>27.505773913043466</v>
      </c>
      <c r="CO1284" s="27">
        <v>31.666</v>
      </c>
      <c r="CP1284" s="27">
        <v>35.002000000000002</v>
      </c>
      <c r="CQ1284" s="57"/>
    </row>
    <row r="1285" spans="1:95" x14ac:dyDescent="0.25">
      <c r="A1285" s="241"/>
      <c r="B1285" s="312">
        <v>0.25</v>
      </c>
      <c r="C1285" s="97">
        <v>159.80000000000001</v>
      </c>
      <c r="D1285" s="264">
        <v>1</v>
      </c>
      <c r="E1285" s="122">
        <v>1.4</v>
      </c>
      <c r="F1285" s="122">
        <v>6.2</v>
      </c>
      <c r="G1285" s="122">
        <v>41.2</v>
      </c>
      <c r="H1285" s="122">
        <v>76.2</v>
      </c>
      <c r="I1285" s="122">
        <v>28</v>
      </c>
      <c r="J1285" s="122">
        <v>5.4</v>
      </c>
      <c r="K1285" s="122">
        <v>0.4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33.799999999999997</v>
      </c>
      <c r="Y1285" s="31">
        <v>0.211514392991239</v>
      </c>
      <c r="Z1285" s="323">
        <v>5.6</v>
      </c>
      <c r="AA1285" s="31">
        <v>3.5043804755944929E-2</v>
      </c>
      <c r="AB1285" s="323">
        <v>0</v>
      </c>
      <c r="AC1285" s="31">
        <v>0</v>
      </c>
      <c r="AD1285" s="27">
        <v>26.888973717146438</v>
      </c>
      <c r="AE1285" s="27">
        <v>31.25</v>
      </c>
      <c r="AF1285" s="27">
        <v>34.53</v>
      </c>
      <c r="AG1285" s="57"/>
      <c r="AH1285" s="97">
        <v>130.60000000000002</v>
      </c>
      <c r="AI1285" s="264">
        <v>0</v>
      </c>
      <c r="AJ1285" s="122">
        <v>2.4</v>
      </c>
      <c r="AK1285" s="122">
        <v>5.4</v>
      </c>
      <c r="AL1285" s="122">
        <v>37.4</v>
      </c>
      <c r="AM1285" s="122">
        <v>63.2</v>
      </c>
      <c r="AN1285" s="122">
        <v>18.8</v>
      </c>
      <c r="AO1285" s="122">
        <v>2.6</v>
      </c>
      <c r="AP1285" s="122">
        <v>0.8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22.2</v>
      </c>
      <c r="BD1285" s="31">
        <v>0.16998468606431849</v>
      </c>
      <c r="BE1285" s="323">
        <v>3.4</v>
      </c>
      <c r="BF1285" s="31">
        <v>2.6033690658499229E-2</v>
      </c>
      <c r="BG1285" s="323">
        <v>0</v>
      </c>
      <c r="BH1285" s="31">
        <v>0</v>
      </c>
      <c r="BI1285" s="27">
        <v>26.374747320061225</v>
      </c>
      <c r="BJ1285" s="27">
        <v>30.555999999999997</v>
      </c>
      <c r="BK1285" s="27">
        <v>33.721999999999994</v>
      </c>
      <c r="BL1285" s="57"/>
      <c r="BM1285" s="97">
        <v>290.39999999999998</v>
      </c>
      <c r="BN1285" s="264">
        <v>1</v>
      </c>
      <c r="BO1285" s="122">
        <v>3.8</v>
      </c>
      <c r="BP1285" s="122">
        <v>11.6</v>
      </c>
      <c r="BQ1285" s="122">
        <v>78.599999999999994</v>
      </c>
      <c r="BR1285" s="122">
        <v>139.4</v>
      </c>
      <c r="BS1285" s="122">
        <v>46.8</v>
      </c>
      <c r="BT1285" s="122">
        <v>8</v>
      </c>
      <c r="BU1285" s="122">
        <v>1.2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56</v>
      </c>
      <c r="CI1285" s="31">
        <v>0.1928374655647383</v>
      </c>
      <c r="CJ1285" s="323">
        <v>9</v>
      </c>
      <c r="CK1285" s="31">
        <v>3.0991735537190084E-2</v>
      </c>
      <c r="CL1285" s="323">
        <v>0</v>
      </c>
      <c r="CM1285" s="31">
        <v>0</v>
      </c>
      <c r="CN1285" s="27">
        <v>26.657713498622584</v>
      </c>
      <c r="CO1285" s="27">
        <v>30.84</v>
      </c>
      <c r="CP1285" s="27">
        <v>34.143499999999996</v>
      </c>
      <c r="CQ1285" s="57"/>
    </row>
    <row r="1286" spans="1:95" x14ac:dyDescent="0.25">
      <c r="A1286" s="241"/>
      <c r="B1286" s="312">
        <v>0.29166700000000001</v>
      </c>
      <c r="C1286" s="97">
        <v>393.19999999999993</v>
      </c>
      <c r="D1286" s="264">
        <v>1.6</v>
      </c>
      <c r="E1286" s="122">
        <v>3.2</v>
      </c>
      <c r="F1286" s="122">
        <v>18.2</v>
      </c>
      <c r="G1286" s="122">
        <v>121.2</v>
      </c>
      <c r="H1286" s="122">
        <v>197</v>
      </c>
      <c r="I1286" s="122">
        <v>46.4</v>
      </c>
      <c r="J1286" s="122">
        <v>4.4000000000000004</v>
      </c>
      <c r="K1286" s="122">
        <v>0.8</v>
      </c>
      <c r="L1286" s="122">
        <v>0</v>
      </c>
      <c r="M1286" s="122">
        <v>0.4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52</v>
      </c>
      <c r="Y1286" s="31">
        <v>0.13224821973550357</v>
      </c>
      <c r="Z1286" s="323">
        <v>5.6</v>
      </c>
      <c r="AA1286" s="31">
        <v>1.424211597151577E-2</v>
      </c>
      <c r="AB1286" s="323">
        <v>0.4</v>
      </c>
      <c r="AC1286" s="31">
        <v>1.0172939979654122E-3</v>
      </c>
      <c r="AD1286" s="27">
        <v>26.16407934893185</v>
      </c>
      <c r="AE1286" s="27">
        <v>29.76</v>
      </c>
      <c r="AF1286" s="27">
        <v>32.329499999999996</v>
      </c>
      <c r="AG1286" s="57"/>
      <c r="AH1286" s="97">
        <v>226.2</v>
      </c>
      <c r="AI1286" s="264">
        <v>0.6</v>
      </c>
      <c r="AJ1286" s="122">
        <v>2.2000000000000002</v>
      </c>
      <c r="AK1286" s="122">
        <v>16.2</v>
      </c>
      <c r="AL1286" s="122">
        <v>78.599999999999994</v>
      </c>
      <c r="AM1286" s="122">
        <v>98.2</v>
      </c>
      <c r="AN1286" s="122">
        <v>26.2</v>
      </c>
      <c r="AO1286" s="122">
        <v>3.8</v>
      </c>
      <c r="AP1286" s="122">
        <v>0.2</v>
      </c>
      <c r="AQ1286" s="122">
        <v>0</v>
      </c>
      <c r="AR1286" s="122">
        <v>0.2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30.2</v>
      </c>
      <c r="BD1286" s="31">
        <v>0.13351016799292661</v>
      </c>
      <c r="BE1286" s="323">
        <v>4</v>
      </c>
      <c r="BF1286" s="31">
        <v>1.7683465959328029E-2</v>
      </c>
      <c r="BG1286" s="323">
        <v>0.2</v>
      </c>
      <c r="BH1286" s="31">
        <v>8.8417329796640148E-4</v>
      </c>
      <c r="BI1286" s="27">
        <v>25.58152961980549</v>
      </c>
      <c r="BJ1286" s="27">
        <v>29.651999999999997</v>
      </c>
      <c r="BK1286" s="27">
        <v>32.193999999999981</v>
      </c>
      <c r="BL1286" s="57"/>
      <c r="BM1286" s="97">
        <v>619.40000000000009</v>
      </c>
      <c r="BN1286" s="264">
        <v>2.2000000000000002</v>
      </c>
      <c r="BO1286" s="122">
        <v>5.4</v>
      </c>
      <c r="BP1286" s="122">
        <v>34.4</v>
      </c>
      <c r="BQ1286" s="122">
        <v>199.8</v>
      </c>
      <c r="BR1286" s="122">
        <v>295.2</v>
      </c>
      <c r="BS1286" s="122">
        <v>72.599999999999994</v>
      </c>
      <c r="BT1286" s="122">
        <v>8.1999999999999993</v>
      </c>
      <c r="BU1286" s="122">
        <v>1</v>
      </c>
      <c r="BV1286" s="122">
        <v>0</v>
      </c>
      <c r="BW1286" s="122">
        <v>0.6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82.2</v>
      </c>
      <c r="CI1286" s="31">
        <v>0.13270907329673876</v>
      </c>
      <c r="CJ1286" s="323">
        <v>9.6</v>
      </c>
      <c r="CK1286" s="31">
        <v>1.549886987407168E-2</v>
      </c>
      <c r="CL1286" s="323">
        <v>0.6</v>
      </c>
      <c r="CM1286" s="31">
        <v>9.6867936712947999E-4</v>
      </c>
      <c r="CN1286" s="27">
        <v>25.951336777526638</v>
      </c>
      <c r="CO1286" s="27">
        <v>29.722999999999995</v>
      </c>
      <c r="CP1286" s="27">
        <v>32.300999999999995</v>
      </c>
      <c r="CQ1286" s="57"/>
    </row>
    <row r="1287" spans="1:95" x14ac:dyDescent="0.25">
      <c r="A1287" s="241"/>
      <c r="B1287" s="312">
        <v>0.33333299999999999</v>
      </c>
      <c r="C1287" s="97">
        <v>533.40000000000009</v>
      </c>
      <c r="D1287" s="264">
        <v>37.6</v>
      </c>
      <c r="E1287" s="122">
        <v>40.4</v>
      </c>
      <c r="F1287" s="122">
        <v>57.2</v>
      </c>
      <c r="G1287" s="122">
        <v>209.4</v>
      </c>
      <c r="H1287" s="122">
        <v>162.80000000000001</v>
      </c>
      <c r="I1287" s="122">
        <v>24</v>
      </c>
      <c r="J1287" s="122">
        <v>1.8</v>
      </c>
      <c r="K1287" s="122">
        <v>0</v>
      </c>
      <c r="L1287" s="122">
        <v>0</v>
      </c>
      <c r="M1287" s="122">
        <v>0.2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25.8</v>
      </c>
      <c r="Y1287" s="31">
        <v>4.8368953880764898E-2</v>
      </c>
      <c r="Z1287" s="323">
        <v>2</v>
      </c>
      <c r="AA1287" s="31">
        <v>3.7495313085864259E-3</v>
      </c>
      <c r="AB1287" s="323">
        <v>0.2</v>
      </c>
      <c r="AC1287" s="31">
        <v>3.7495313085864263E-4</v>
      </c>
      <c r="AD1287" s="27">
        <v>22.138627671541045</v>
      </c>
      <c r="AE1287" s="27">
        <v>27.387999999999998</v>
      </c>
      <c r="AF1287" s="27">
        <v>29.963999999999999</v>
      </c>
      <c r="AG1287" s="57"/>
      <c r="AH1287" s="97">
        <v>316.2</v>
      </c>
      <c r="AI1287" s="264">
        <v>2.2000000000000002</v>
      </c>
      <c r="AJ1287" s="122">
        <v>8.4</v>
      </c>
      <c r="AK1287" s="122">
        <v>33.799999999999997</v>
      </c>
      <c r="AL1287" s="122">
        <v>129</v>
      </c>
      <c r="AM1287" s="122">
        <v>117.8</v>
      </c>
      <c r="AN1287" s="122">
        <v>22.6</v>
      </c>
      <c r="AO1287" s="122">
        <v>2</v>
      </c>
      <c r="AP1287" s="122">
        <v>0.4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24.8</v>
      </c>
      <c r="BD1287" s="31">
        <v>7.8431372549019607E-2</v>
      </c>
      <c r="BE1287" s="323">
        <v>2.4</v>
      </c>
      <c r="BF1287" s="31">
        <v>7.5901328273244783E-3</v>
      </c>
      <c r="BG1287" s="323">
        <v>0</v>
      </c>
      <c r="BH1287" s="31">
        <v>0</v>
      </c>
      <c r="BI1287" s="27">
        <v>24.290543959519276</v>
      </c>
      <c r="BJ1287" s="27">
        <v>28.62</v>
      </c>
      <c r="BK1287" s="27">
        <v>31.086999999999996</v>
      </c>
      <c r="BL1287" s="57"/>
      <c r="BM1287" s="97">
        <v>849.6</v>
      </c>
      <c r="BN1287" s="264">
        <v>39.799999999999997</v>
      </c>
      <c r="BO1287" s="122">
        <v>48.8</v>
      </c>
      <c r="BP1287" s="122">
        <v>91</v>
      </c>
      <c r="BQ1287" s="122">
        <v>338.4</v>
      </c>
      <c r="BR1287" s="122">
        <v>280.60000000000002</v>
      </c>
      <c r="BS1287" s="122">
        <v>46.6</v>
      </c>
      <c r="BT1287" s="122">
        <v>3.8</v>
      </c>
      <c r="BU1287" s="122">
        <v>0.4</v>
      </c>
      <c r="BV1287" s="122">
        <v>0</v>
      </c>
      <c r="BW1287" s="122">
        <v>0.2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50.6</v>
      </c>
      <c r="CI1287" s="31">
        <v>5.9557438794726927E-2</v>
      </c>
      <c r="CJ1287" s="323">
        <v>4.4000000000000004</v>
      </c>
      <c r="CK1287" s="31">
        <v>5.1789077212806029E-3</v>
      </c>
      <c r="CL1287" s="323">
        <v>0.2</v>
      </c>
      <c r="CM1287" s="31">
        <v>2.3540489642184559E-4</v>
      </c>
      <c r="CN1287" s="27">
        <v>22.939517419962268</v>
      </c>
      <c r="CO1287" s="27">
        <v>27.92</v>
      </c>
      <c r="CP1287" s="27">
        <v>30.365499999999997</v>
      </c>
      <c r="CQ1287" s="57"/>
    </row>
    <row r="1288" spans="1:95" x14ac:dyDescent="0.25">
      <c r="A1288" s="241"/>
      <c r="B1288" s="312">
        <v>0.375</v>
      </c>
      <c r="C1288" s="97">
        <v>411.2</v>
      </c>
      <c r="D1288" s="264">
        <v>3</v>
      </c>
      <c r="E1288" s="122">
        <v>10.6</v>
      </c>
      <c r="F1288" s="122">
        <v>32.200000000000003</v>
      </c>
      <c r="G1288" s="122">
        <v>154.80000000000001</v>
      </c>
      <c r="H1288" s="122">
        <v>174.2</v>
      </c>
      <c r="I1288" s="122">
        <v>31.8</v>
      </c>
      <c r="J1288" s="122">
        <v>4.4000000000000004</v>
      </c>
      <c r="K1288" s="122">
        <v>0.2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36.200000000000003</v>
      </c>
      <c r="Y1288" s="31">
        <v>8.8035019455252925E-2</v>
      </c>
      <c r="Z1288" s="323">
        <v>4.5999999999999996</v>
      </c>
      <c r="AA1288" s="31">
        <v>1.1186770428015564E-2</v>
      </c>
      <c r="AB1288" s="323">
        <v>0</v>
      </c>
      <c r="AC1288" s="31">
        <v>0</v>
      </c>
      <c r="AD1288" s="27">
        <v>24.813774319066152</v>
      </c>
      <c r="AE1288" s="27">
        <v>28.76</v>
      </c>
      <c r="AF1288" s="27">
        <v>31.562999999999995</v>
      </c>
      <c r="AG1288" s="57"/>
      <c r="AH1288" s="97">
        <v>286.59999999999997</v>
      </c>
      <c r="AI1288" s="264">
        <v>3.4</v>
      </c>
      <c r="AJ1288" s="122">
        <v>11.6</v>
      </c>
      <c r="AK1288" s="122">
        <v>43.8</v>
      </c>
      <c r="AL1288" s="122">
        <v>114.6</v>
      </c>
      <c r="AM1288" s="122">
        <v>95</v>
      </c>
      <c r="AN1288" s="122">
        <v>17</v>
      </c>
      <c r="AO1288" s="122">
        <v>1</v>
      </c>
      <c r="AP1288" s="122">
        <v>0.2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18.2</v>
      </c>
      <c r="BD1288" s="31">
        <v>6.3503140265177949E-2</v>
      </c>
      <c r="BE1288" s="323">
        <v>1.2</v>
      </c>
      <c r="BF1288" s="31">
        <v>4.1870202372644803E-3</v>
      </c>
      <c r="BG1288" s="323">
        <v>0</v>
      </c>
      <c r="BH1288" s="31">
        <v>0</v>
      </c>
      <c r="BI1288" s="27">
        <v>23.493949755757139</v>
      </c>
      <c r="BJ1288" s="27">
        <v>28.077999999999996</v>
      </c>
      <c r="BK1288" s="27">
        <v>30.547999999999998</v>
      </c>
      <c r="BL1288" s="57"/>
      <c r="BM1288" s="97">
        <v>697.8</v>
      </c>
      <c r="BN1288" s="264">
        <v>6.4</v>
      </c>
      <c r="BO1288" s="122">
        <v>22.2</v>
      </c>
      <c r="BP1288" s="122">
        <v>76</v>
      </c>
      <c r="BQ1288" s="122">
        <v>269.39999999999998</v>
      </c>
      <c r="BR1288" s="122">
        <v>269.2</v>
      </c>
      <c r="BS1288" s="122">
        <v>48.8</v>
      </c>
      <c r="BT1288" s="122">
        <v>5.4</v>
      </c>
      <c r="BU1288" s="122">
        <v>0.4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54.4</v>
      </c>
      <c r="CI1288" s="31">
        <v>7.7959300659214678E-2</v>
      </c>
      <c r="CJ1288" s="323">
        <v>5.8</v>
      </c>
      <c r="CK1288" s="31">
        <v>8.3118372026368594E-3</v>
      </c>
      <c r="CL1288" s="323">
        <v>0</v>
      </c>
      <c r="CM1288" s="31">
        <v>0</v>
      </c>
      <c r="CN1288" s="27">
        <v>24.271696761249558</v>
      </c>
      <c r="CO1288" s="27">
        <v>28.425000000000001</v>
      </c>
      <c r="CP1288" s="27">
        <v>31.225000000000001</v>
      </c>
      <c r="CQ1288" s="57"/>
    </row>
    <row r="1289" spans="1:95" x14ac:dyDescent="0.25">
      <c r="A1289" s="241"/>
      <c r="B1289" s="312">
        <v>0.41666700000000001</v>
      </c>
      <c r="C1289" s="97">
        <v>347.19999999999993</v>
      </c>
      <c r="D1289" s="264">
        <v>4</v>
      </c>
      <c r="E1289" s="122">
        <v>9.1999999999999993</v>
      </c>
      <c r="F1289" s="122">
        <v>24.4</v>
      </c>
      <c r="G1289" s="122">
        <v>118.6</v>
      </c>
      <c r="H1289" s="122">
        <v>155.6</v>
      </c>
      <c r="I1289" s="122">
        <v>31</v>
      </c>
      <c r="J1289" s="122">
        <v>4.4000000000000004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35</v>
      </c>
      <c r="Y1289" s="31">
        <v>0.10080645161290325</v>
      </c>
      <c r="Z1289" s="323">
        <v>4.2</v>
      </c>
      <c r="AA1289" s="31">
        <v>1.209677419354839E-2</v>
      </c>
      <c r="AB1289" s="323">
        <v>0</v>
      </c>
      <c r="AC1289" s="31">
        <v>0</v>
      </c>
      <c r="AD1289" s="27">
        <v>25.012091013824932</v>
      </c>
      <c r="AE1289" s="27">
        <v>29.153500000000001</v>
      </c>
      <c r="AF1289" s="27">
        <v>31.61</v>
      </c>
      <c r="AG1289" s="57"/>
      <c r="AH1289" s="97">
        <v>262.39999999999998</v>
      </c>
      <c r="AI1289" s="264">
        <v>12.8</v>
      </c>
      <c r="AJ1289" s="122">
        <v>17.600000000000001</v>
      </c>
      <c r="AK1289" s="122">
        <v>35.6</v>
      </c>
      <c r="AL1289" s="122">
        <v>94.4</v>
      </c>
      <c r="AM1289" s="122">
        <v>85.8</v>
      </c>
      <c r="AN1289" s="122">
        <v>14</v>
      </c>
      <c r="AO1289" s="122">
        <v>1.8</v>
      </c>
      <c r="AP1289" s="122">
        <v>0.2</v>
      </c>
      <c r="AQ1289" s="122">
        <v>0.2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16</v>
      </c>
      <c r="BD1289" s="31">
        <v>6.0975609756097567E-2</v>
      </c>
      <c r="BE1289" s="323">
        <v>2.2000000000000002</v>
      </c>
      <c r="BF1289" s="31">
        <v>8.3841463414634169E-3</v>
      </c>
      <c r="BG1289" s="323">
        <v>0.2</v>
      </c>
      <c r="BH1289" s="31">
        <v>7.6219512195121965E-4</v>
      </c>
      <c r="BI1289" s="27">
        <v>22.748803353658566</v>
      </c>
      <c r="BJ1289" s="27">
        <v>27.990999999999996</v>
      </c>
      <c r="BK1289" s="27">
        <v>30.633499999999998</v>
      </c>
      <c r="BL1289" s="57"/>
      <c r="BM1289" s="97">
        <v>609.60000000000014</v>
      </c>
      <c r="BN1289" s="264">
        <v>16.8</v>
      </c>
      <c r="BO1289" s="122">
        <v>26.8</v>
      </c>
      <c r="BP1289" s="122">
        <v>60</v>
      </c>
      <c r="BQ1289" s="122">
        <v>213</v>
      </c>
      <c r="BR1289" s="122">
        <v>241.4</v>
      </c>
      <c r="BS1289" s="122">
        <v>45</v>
      </c>
      <c r="BT1289" s="122">
        <v>6.2</v>
      </c>
      <c r="BU1289" s="122">
        <v>0.2</v>
      </c>
      <c r="BV1289" s="122">
        <v>0.2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51</v>
      </c>
      <c r="CI1289" s="31">
        <v>8.3661417322834622E-2</v>
      </c>
      <c r="CJ1289" s="323">
        <v>6.4</v>
      </c>
      <c r="CK1289" s="31">
        <v>1.0498687664041993E-2</v>
      </c>
      <c r="CL1289" s="323">
        <v>0.2</v>
      </c>
      <c r="CM1289" s="31">
        <v>3.2808398950131228E-4</v>
      </c>
      <c r="CN1289" s="27">
        <v>24.037867454068227</v>
      </c>
      <c r="CO1289" s="27">
        <v>28.63</v>
      </c>
      <c r="CP1289" s="27">
        <v>31.215499999999999</v>
      </c>
      <c r="CQ1289" s="57"/>
    </row>
    <row r="1290" spans="1:95" x14ac:dyDescent="0.25">
      <c r="A1290" s="241"/>
      <c r="B1290" s="312">
        <v>0.45833299999999999</v>
      </c>
      <c r="C1290" s="97">
        <v>320.20000000000005</v>
      </c>
      <c r="D1290" s="264">
        <v>2</v>
      </c>
      <c r="E1290" s="122">
        <v>8.6</v>
      </c>
      <c r="F1290" s="122">
        <v>22.4</v>
      </c>
      <c r="G1290" s="122">
        <v>106.6</v>
      </c>
      <c r="H1290" s="122">
        <v>149.4</v>
      </c>
      <c r="I1290" s="122">
        <v>27.8</v>
      </c>
      <c r="J1290" s="122">
        <v>2.8</v>
      </c>
      <c r="K1290" s="122">
        <v>0.6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31.2</v>
      </c>
      <c r="Y1290" s="31">
        <v>9.7439100562148648E-2</v>
      </c>
      <c r="Z1290" s="323">
        <v>3.4</v>
      </c>
      <c r="AA1290" s="31">
        <v>1.061836352279825E-2</v>
      </c>
      <c r="AB1290" s="323">
        <v>0</v>
      </c>
      <c r="AC1290" s="31">
        <v>0</v>
      </c>
      <c r="AD1290" s="27">
        <v>25.23532167395382</v>
      </c>
      <c r="AE1290" s="27">
        <v>29.106999999999999</v>
      </c>
      <c r="AF1290" s="27">
        <v>31.487999999999996</v>
      </c>
      <c r="AG1290" s="57"/>
      <c r="AH1290" s="97">
        <v>269</v>
      </c>
      <c r="AI1290" s="264">
        <v>9.6</v>
      </c>
      <c r="AJ1290" s="122">
        <v>17.399999999999999</v>
      </c>
      <c r="AK1290" s="122">
        <v>35.200000000000003</v>
      </c>
      <c r="AL1290" s="122">
        <v>98.2</v>
      </c>
      <c r="AM1290" s="122">
        <v>91.8</v>
      </c>
      <c r="AN1290" s="122">
        <v>15.6</v>
      </c>
      <c r="AO1290" s="122">
        <v>1</v>
      </c>
      <c r="AP1290" s="122">
        <v>0.2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16.8</v>
      </c>
      <c r="BD1290" s="31">
        <v>6.2453531598513017E-2</v>
      </c>
      <c r="BE1290" s="323">
        <v>1.2</v>
      </c>
      <c r="BF1290" s="31">
        <v>4.4609665427509295E-3</v>
      </c>
      <c r="BG1290" s="323">
        <v>0</v>
      </c>
      <c r="BH1290" s="31">
        <v>0</v>
      </c>
      <c r="BI1290" s="27">
        <v>23.018914498141299</v>
      </c>
      <c r="BJ1290" s="27">
        <v>27.860999999999997</v>
      </c>
      <c r="BK1290" s="27">
        <v>30.634</v>
      </c>
      <c r="BL1290" s="57"/>
      <c r="BM1290" s="97">
        <v>589.19999999999993</v>
      </c>
      <c r="BN1290" s="264">
        <v>11.6</v>
      </c>
      <c r="BO1290" s="122">
        <v>26</v>
      </c>
      <c r="BP1290" s="122">
        <v>57.6</v>
      </c>
      <c r="BQ1290" s="122">
        <v>204.8</v>
      </c>
      <c r="BR1290" s="122">
        <v>241.2</v>
      </c>
      <c r="BS1290" s="122">
        <v>43.4</v>
      </c>
      <c r="BT1290" s="122">
        <v>3.8</v>
      </c>
      <c r="BU1290" s="122">
        <v>0.8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48</v>
      </c>
      <c r="CI1290" s="31">
        <v>8.1466395112016296E-2</v>
      </c>
      <c r="CJ1290" s="323">
        <v>4.5999999999999996</v>
      </c>
      <c r="CK1290" s="31">
        <v>7.8071961982348953E-3</v>
      </c>
      <c r="CL1290" s="323">
        <v>0</v>
      </c>
      <c r="CM1290" s="31">
        <v>0</v>
      </c>
      <c r="CN1290" s="27">
        <v>24.22341819416155</v>
      </c>
      <c r="CO1290" s="27">
        <v>28.669499999999999</v>
      </c>
      <c r="CP1290" s="27">
        <v>31.076499999999999</v>
      </c>
      <c r="CQ1290" s="57"/>
    </row>
    <row r="1291" spans="1:95" x14ac:dyDescent="0.25">
      <c r="A1291" s="241"/>
      <c r="B1291" s="312">
        <v>0.5</v>
      </c>
      <c r="C1291" s="97">
        <v>327.80000000000007</v>
      </c>
      <c r="D1291" s="264">
        <v>2.4</v>
      </c>
      <c r="E1291" s="122">
        <v>6</v>
      </c>
      <c r="F1291" s="122">
        <v>25.2</v>
      </c>
      <c r="G1291" s="122">
        <v>102.2</v>
      </c>
      <c r="H1291" s="122">
        <v>146.4</v>
      </c>
      <c r="I1291" s="122">
        <v>40.799999999999997</v>
      </c>
      <c r="J1291" s="122">
        <v>4.5999999999999996</v>
      </c>
      <c r="K1291" s="122">
        <v>0.2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45</v>
      </c>
      <c r="Y1291" s="31">
        <v>0.13727882855399631</v>
      </c>
      <c r="Z1291" s="323">
        <v>4.8</v>
      </c>
      <c r="AA1291" s="31">
        <v>1.4643075045759606E-2</v>
      </c>
      <c r="AB1291" s="323">
        <v>0</v>
      </c>
      <c r="AC1291" s="31">
        <v>0</v>
      </c>
      <c r="AD1291" s="27">
        <v>25.402165954850602</v>
      </c>
      <c r="AE1291" s="27">
        <v>29.79</v>
      </c>
      <c r="AF1291" s="27">
        <v>31.93</v>
      </c>
      <c r="AG1291" s="57"/>
      <c r="AH1291" s="97">
        <v>250.4</v>
      </c>
      <c r="AI1291" s="264">
        <v>3.4</v>
      </c>
      <c r="AJ1291" s="122">
        <v>14.8</v>
      </c>
      <c r="AK1291" s="122">
        <v>36.4</v>
      </c>
      <c r="AL1291" s="122">
        <v>87.2</v>
      </c>
      <c r="AM1291" s="122">
        <v>89.6</v>
      </c>
      <c r="AN1291" s="122">
        <v>17.399999999999999</v>
      </c>
      <c r="AO1291" s="122">
        <v>1.4</v>
      </c>
      <c r="AP1291" s="122">
        <v>0.2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19</v>
      </c>
      <c r="BD1291" s="31">
        <v>7.5878594249201278E-2</v>
      </c>
      <c r="BE1291" s="323">
        <v>1.6</v>
      </c>
      <c r="BF1291" s="31">
        <v>6.3897763578274766E-3</v>
      </c>
      <c r="BG1291" s="323">
        <v>0</v>
      </c>
      <c r="BH1291" s="31">
        <v>0</v>
      </c>
      <c r="BI1291" s="27">
        <v>23.631014376996784</v>
      </c>
      <c r="BJ1291" s="27">
        <v>28.51</v>
      </c>
      <c r="BK1291" s="27">
        <v>30.59</v>
      </c>
      <c r="BL1291" s="57"/>
      <c r="BM1291" s="97">
        <v>578.20000000000005</v>
      </c>
      <c r="BN1291" s="264">
        <v>5.8</v>
      </c>
      <c r="BO1291" s="122">
        <v>20.8</v>
      </c>
      <c r="BP1291" s="122">
        <v>61.6</v>
      </c>
      <c r="BQ1291" s="122">
        <v>189.4</v>
      </c>
      <c r="BR1291" s="122">
        <v>236</v>
      </c>
      <c r="BS1291" s="122">
        <v>58.2</v>
      </c>
      <c r="BT1291" s="122">
        <v>6</v>
      </c>
      <c r="BU1291" s="122">
        <v>0.4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64</v>
      </c>
      <c r="CI1291" s="31">
        <v>0.11068834313386371</v>
      </c>
      <c r="CJ1291" s="323">
        <v>6.4</v>
      </c>
      <c r="CK1291" s="31">
        <v>1.1068834313386372E-2</v>
      </c>
      <c r="CL1291" s="323">
        <v>0</v>
      </c>
      <c r="CM1291" s="31">
        <v>0</v>
      </c>
      <c r="CN1291" s="27">
        <v>24.635136630923618</v>
      </c>
      <c r="CO1291" s="27">
        <v>29.271999999999998</v>
      </c>
      <c r="CP1291" s="27">
        <v>31.564</v>
      </c>
      <c r="CQ1291" s="57"/>
    </row>
    <row r="1292" spans="1:95" x14ac:dyDescent="0.25">
      <c r="A1292" s="241"/>
      <c r="B1292" s="312">
        <v>0.54166700000000001</v>
      </c>
      <c r="C1292" s="97">
        <v>318.2</v>
      </c>
      <c r="D1292" s="264">
        <v>1.4</v>
      </c>
      <c r="E1292" s="122">
        <v>5.6</v>
      </c>
      <c r="F1292" s="122">
        <v>25</v>
      </c>
      <c r="G1292" s="122">
        <v>98.2</v>
      </c>
      <c r="H1292" s="122">
        <v>148.6</v>
      </c>
      <c r="I1292" s="122">
        <v>35.6</v>
      </c>
      <c r="J1292" s="122">
        <v>3</v>
      </c>
      <c r="K1292" s="122">
        <v>0.6</v>
      </c>
      <c r="L1292" s="122">
        <v>0.2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39.200000000000003</v>
      </c>
      <c r="Y1292" s="31">
        <v>0.12319296040226274</v>
      </c>
      <c r="Z1292" s="323">
        <v>3.8</v>
      </c>
      <c r="AA1292" s="31">
        <v>1.1942174732872407E-2</v>
      </c>
      <c r="AB1292" s="323">
        <v>0.2</v>
      </c>
      <c r="AC1292" s="31">
        <v>6.285355122564425E-4</v>
      </c>
      <c r="AD1292" s="27">
        <v>25.475870521684456</v>
      </c>
      <c r="AE1292" s="27">
        <v>29.402000000000001</v>
      </c>
      <c r="AF1292" s="27">
        <v>32.117999999999988</v>
      </c>
      <c r="AG1292" s="57"/>
      <c r="AH1292" s="97">
        <v>247.99999999999997</v>
      </c>
      <c r="AI1292" s="264">
        <v>5.4</v>
      </c>
      <c r="AJ1292" s="122">
        <v>13.2</v>
      </c>
      <c r="AK1292" s="122">
        <v>28.6</v>
      </c>
      <c r="AL1292" s="122">
        <v>89.8</v>
      </c>
      <c r="AM1292" s="122">
        <v>92.2</v>
      </c>
      <c r="AN1292" s="122">
        <v>16.2</v>
      </c>
      <c r="AO1292" s="122">
        <v>2.6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18.600000000000001</v>
      </c>
      <c r="BD1292" s="31">
        <v>7.5000000000000011E-2</v>
      </c>
      <c r="BE1292" s="323">
        <v>2.6</v>
      </c>
      <c r="BF1292" s="31">
        <v>1.0483870967741936E-2</v>
      </c>
      <c r="BG1292" s="323">
        <v>0</v>
      </c>
      <c r="BH1292" s="31">
        <v>0</v>
      </c>
      <c r="BI1292" s="27">
        <v>23.71900806451611</v>
      </c>
      <c r="BJ1292" s="27">
        <v>28.49</v>
      </c>
      <c r="BK1292" s="27">
        <v>31.169500000000003</v>
      </c>
      <c r="BL1292" s="57"/>
      <c r="BM1292" s="97">
        <v>566.20000000000005</v>
      </c>
      <c r="BN1292" s="264">
        <v>6.8</v>
      </c>
      <c r="BO1292" s="122">
        <v>18.8</v>
      </c>
      <c r="BP1292" s="122">
        <v>53.6</v>
      </c>
      <c r="BQ1292" s="122">
        <v>188</v>
      </c>
      <c r="BR1292" s="122">
        <v>240.8</v>
      </c>
      <c r="BS1292" s="122">
        <v>51.8</v>
      </c>
      <c r="BT1292" s="122">
        <v>5.6</v>
      </c>
      <c r="BU1292" s="122">
        <v>0.6</v>
      </c>
      <c r="BV1292" s="122">
        <v>0.2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57.8</v>
      </c>
      <c r="CI1292" s="31">
        <v>0.10208406923348638</v>
      </c>
      <c r="CJ1292" s="323">
        <v>6.4</v>
      </c>
      <c r="CK1292" s="31">
        <v>1.1303426351112681E-2</v>
      </c>
      <c r="CL1292" s="323">
        <v>0.2</v>
      </c>
      <c r="CM1292" s="31">
        <v>3.5323207347227127E-4</v>
      </c>
      <c r="CN1292" s="27">
        <v>24.706351112681038</v>
      </c>
      <c r="CO1292" s="27">
        <v>28.962</v>
      </c>
      <c r="CP1292" s="27">
        <v>31.72</v>
      </c>
      <c r="CQ1292" s="57"/>
    </row>
    <row r="1293" spans="1:95" x14ac:dyDescent="0.25">
      <c r="A1293" s="241"/>
      <c r="B1293" s="312">
        <v>0.58333299999999999</v>
      </c>
      <c r="C1293" s="97">
        <v>344.8</v>
      </c>
      <c r="D1293" s="264">
        <v>2.4</v>
      </c>
      <c r="E1293" s="122">
        <v>7.4</v>
      </c>
      <c r="F1293" s="122">
        <v>20.8</v>
      </c>
      <c r="G1293" s="122">
        <v>109.6</v>
      </c>
      <c r="H1293" s="122">
        <v>157</v>
      </c>
      <c r="I1293" s="122">
        <v>42.8</v>
      </c>
      <c r="J1293" s="122">
        <v>4</v>
      </c>
      <c r="K1293" s="122">
        <v>0.8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47.6</v>
      </c>
      <c r="Y1293" s="31">
        <v>0.13805104408352667</v>
      </c>
      <c r="Z1293" s="323">
        <v>4.8</v>
      </c>
      <c r="AA1293" s="31">
        <v>1.3921113689095127E-2</v>
      </c>
      <c r="AB1293" s="323">
        <v>0</v>
      </c>
      <c r="AC1293" s="31">
        <v>0</v>
      </c>
      <c r="AD1293" s="27">
        <v>25.598793503480255</v>
      </c>
      <c r="AE1293" s="27">
        <v>29.702500000000001</v>
      </c>
      <c r="AF1293" s="27">
        <v>32.914999999999999</v>
      </c>
      <c r="AG1293" s="57"/>
      <c r="AH1293" s="97">
        <v>250.2</v>
      </c>
      <c r="AI1293" s="264">
        <v>2.2000000000000002</v>
      </c>
      <c r="AJ1293" s="122">
        <v>7.2</v>
      </c>
      <c r="AK1293" s="122">
        <v>31.4</v>
      </c>
      <c r="AL1293" s="122">
        <v>90</v>
      </c>
      <c r="AM1293" s="122">
        <v>95.2</v>
      </c>
      <c r="AN1293" s="122">
        <v>21.2</v>
      </c>
      <c r="AO1293" s="122">
        <v>3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24</v>
      </c>
      <c r="BD1293" s="31">
        <v>9.5923261390887291E-2</v>
      </c>
      <c r="BE1293" s="323">
        <v>3</v>
      </c>
      <c r="BF1293" s="31">
        <v>1.1990407673860911E-2</v>
      </c>
      <c r="BG1293" s="323">
        <v>0</v>
      </c>
      <c r="BH1293" s="31">
        <v>0</v>
      </c>
      <c r="BI1293" s="27">
        <v>24.458009592326125</v>
      </c>
      <c r="BJ1293" s="27">
        <v>28.782</v>
      </c>
      <c r="BK1293" s="27">
        <v>31.753999999999998</v>
      </c>
      <c r="BL1293" s="57"/>
      <c r="BM1293" s="97">
        <v>595</v>
      </c>
      <c r="BN1293" s="264">
        <v>4.5999999999999996</v>
      </c>
      <c r="BO1293" s="122">
        <v>14.6</v>
      </c>
      <c r="BP1293" s="122">
        <v>52.2</v>
      </c>
      <c r="BQ1293" s="122">
        <v>199.6</v>
      </c>
      <c r="BR1293" s="122">
        <v>252.2</v>
      </c>
      <c r="BS1293" s="122">
        <v>64</v>
      </c>
      <c r="BT1293" s="122">
        <v>7</v>
      </c>
      <c r="BU1293" s="122">
        <v>0.8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71.599999999999994</v>
      </c>
      <c r="CI1293" s="31">
        <v>0.12033613445378151</v>
      </c>
      <c r="CJ1293" s="323">
        <v>7.8</v>
      </c>
      <c r="CK1293" s="31">
        <v>1.3109243697478991E-2</v>
      </c>
      <c r="CL1293" s="323">
        <v>0</v>
      </c>
      <c r="CM1293" s="31">
        <v>0</v>
      </c>
      <c r="CN1293" s="27">
        <v>25.119089075630303</v>
      </c>
      <c r="CO1293" s="27">
        <v>29.375999999999998</v>
      </c>
      <c r="CP1293" s="27">
        <v>32.467999999999996</v>
      </c>
      <c r="CQ1293" s="57"/>
    </row>
    <row r="1294" spans="1:95" x14ac:dyDescent="0.25">
      <c r="A1294" s="241"/>
      <c r="B1294" s="312">
        <v>0.625</v>
      </c>
      <c r="C1294" s="97">
        <v>392.79999999999995</v>
      </c>
      <c r="D1294" s="264">
        <v>4.5999999999999996</v>
      </c>
      <c r="E1294" s="122">
        <v>11.8</v>
      </c>
      <c r="F1294" s="122">
        <v>36</v>
      </c>
      <c r="G1294" s="122">
        <v>126.2</v>
      </c>
      <c r="H1294" s="122">
        <v>175</v>
      </c>
      <c r="I1294" s="122">
        <v>35.4</v>
      </c>
      <c r="J1294" s="122">
        <v>3.4</v>
      </c>
      <c r="K1294" s="122">
        <v>0.4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39.200000000000003</v>
      </c>
      <c r="Y1294" s="31">
        <v>9.9796334012219975E-2</v>
      </c>
      <c r="Z1294" s="323">
        <v>3.6</v>
      </c>
      <c r="AA1294" s="31">
        <v>9.1649694501018345E-3</v>
      </c>
      <c r="AB1294" s="323">
        <v>0</v>
      </c>
      <c r="AC1294" s="31">
        <v>0</v>
      </c>
      <c r="AD1294" s="27">
        <v>24.840763747454144</v>
      </c>
      <c r="AE1294" s="27">
        <v>29.2225</v>
      </c>
      <c r="AF1294" s="27">
        <v>31.487499999999997</v>
      </c>
      <c r="AG1294" s="57"/>
      <c r="AH1294" s="97">
        <v>255.4</v>
      </c>
      <c r="AI1294" s="264">
        <v>11</v>
      </c>
      <c r="AJ1294" s="122">
        <v>15.4</v>
      </c>
      <c r="AK1294" s="122">
        <v>34.6</v>
      </c>
      <c r="AL1294" s="122">
        <v>88.8</v>
      </c>
      <c r="AM1294" s="122">
        <v>87.6</v>
      </c>
      <c r="AN1294" s="122">
        <v>16</v>
      </c>
      <c r="AO1294" s="122">
        <v>2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17.8</v>
      </c>
      <c r="BD1294" s="31">
        <v>6.9694596711041501E-2</v>
      </c>
      <c r="BE1294" s="323">
        <v>2</v>
      </c>
      <c r="BF1294" s="31">
        <v>7.8308535630383716E-3</v>
      </c>
      <c r="BG1294" s="323">
        <v>0</v>
      </c>
      <c r="BH1294" s="31">
        <v>0</v>
      </c>
      <c r="BI1294" s="27">
        <v>22.973335943617894</v>
      </c>
      <c r="BJ1294" s="27">
        <v>28.288999999999998</v>
      </c>
      <c r="BK1294" s="27">
        <v>30.980999999999998</v>
      </c>
      <c r="BL1294" s="57"/>
      <c r="BM1294" s="97">
        <v>648.19999999999993</v>
      </c>
      <c r="BN1294" s="264">
        <v>15.6</v>
      </c>
      <c r="BO1294" s="122">
        <v>27.2</v>
      </c>
      <c r="BP1294" s="122">
        <v>70.599999999999994</v>
      </c>
      <c r="BQ1294" s="122">
        <v>215</v>
      </c>
      <c r="BR1294" s="122">
        <v>262.60000000000002</v>
      </c>
      <c r="BS1294" s="122">
        <v>51.4</v>
      </c>
      <c r="BT1294" s="122">
        <v>5.4</v>
      </c>
      <c r="BU1294" s="122">
        <v>0.4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57</v>
      </c>
      <c r="CI1294" s="31">
        <v>8.7935822277074985E-2</v>
      </c>
      <c r="CJ1294" s="323">
        <v>5.6</v>
      </c>
      <c r="CK1294" s="31">
        <v>8.6393088552915772E-3</v>
      </c>
      <c r="CL1294" s="323">
        <v>0</v>
      </c>
      <c r="CM1294" s="31">
        <v>0</v>
      </c>
      <c r="CN1294" s="27">
        <v>24.104970688059197</v>
      </c>
      <c r="CO1294" s="27">
        <v>28.886999999999997</v>
      </c>
      <c r="CP1294" s="27">
        <v>31.25</v>
      </c>
      <c r="CQ1294" s="57"/>
    </row>
    <row r="1295" spans="1:95" x14ac:dyDescent="0.25">
      <c r="A1295" s="241"/>
      <c r="B1295" s="312">
        <v>0.66666700000000001</v>
      </c>
      <c r="C1295" s="97">
        <v>380.79999999999995</v>
      </c>
      <c r="D1295" s="264">
        <v>24.4</v>
      </c>
      <c r="E1295" s="122">
        <v>36.200000000000003</v>
      </c>
      <c r="F1295" s="122">
        <v>49.8</v>
      </c>
      <c r="G1295" s="122">
        <v>106</v>
      </c>
      <c r="H1295" s="122">
        <v>122.8</v>
      </c>
      <c r="I1295" s="122">
        <v>37</v>
      </c>
      <c r="J1295" s="122">
        <v>4.2</v>
      </c>
      <c r="K1295" s="122">
        <v>0.4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41.6</v>
      </c>
      <c r="Y1295" s="31">
        <v>0.10924369747899161</v>
      </c>
      <c r="Z1295" s="323">
        <v>4.5999999999999996</v>
      </c>
      <c r="AA1295" s="31">
        <v>1.207983193277311E-2</v>
      </c>
      <c r="AB1295" s="323">
        <v>0</v>
      </c>
      <c r="AC1295" s="31">
        <v>0</v>
      </c>
      <c r="AD1295" s="27">
        <v>22.673046218487364</v>
      </c>
      <c r="AE1295" s="27">
        <v>29.04</v>
      </c>
      <c r="AF1295" s="27">
        <v>31.8675</v>
      </c>
      <c r="AG1295" s="57"/>
      <c r="AH1295" s="97">
        <v>193.8</v>
      </c>
      <c r="AI1295" s="264">
        <v>11.8</v>
      </c>
      <c r="AJ1295" s="122">
        <v>22.2</v>
      </c>
      <c r="AK1295" s="122">
        <v>30.4</v>
      </c>
      <c r="AL1295" s="122">
        <v>64.400000000000006</v>
      </c>
      <c r="AM1295" s="122">
        <v>51</v>
      </c>
      <c r="AN1295" s="122">
        <v>12.2</v>
      </c>
      <c r="AO1295" s="122">
        <v>1.8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14</v>
      </c>
      <c r="BD1295" s="31">
        <v>7.223942208462332E-2</v>
      </c>
      <c r="BE1295" s="323">
        <v>1.8</v>
      </c>
      <c r="BF1295" s="31">
        <v>9.2879256965944269E-3</v>
      </c>
      <c r="BG1295" s="323">
        <v>0</v>
      </c>
      <c r="BH1295" s="31">
        <v>0</v>
      </c>
      <c r="BI1295" s="27">
        <v>21.643735810113515</v>
      </c>
      <c r="BJ1295" s="27">
        <v>27.855</v>
      </c>
      <c r="BK1295" s="27">
        <v>30.82</v>
      </c>
      <c r="BL1295" s="57"/>
      <c r="BM1295" s="97">
        <v>574.6</v>
      </c>
      <c r="BN1295" s="264">
        <v>36.200000000000003</v>
      </c>
      <c r="BO1295" s="122">
        <v>58.4</v>
      </c>
      <c r="BP1295" s="122">
        <v>80.2</v>
      </c>
      <c r="BQ1295" s="122">
        <v>170.4</v>
      </c>
      <c r="BR1295" s="122">
        <v>173.8</v>
      </c>
      <c r="BS1295" s="122">
        <v>49.2</v>
      </c>
      <c r="BT1295" s="122">
        <v>6</v>
      </c>
      <c r="BU1295" s="122">
        <v>0.4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55.6</v>
      </c>
      <c r="CI1295" s="31">
        <v>9.6762965541246082E-2</v>
      </c>
      <c r="CJ1295" s="323">
        <v>6.4</v>
      </c>
      <c r="CK1295" s="31">
        <v>1.1138183083884442E-2</v>
      </c>
      <c r="CL1295" s="323">
        <v>0</v>
      </c>
      <c r="CM1295" s="31">
        <v>0</v>
      </c>
      <c r="CN1295" s="27">
        <v>22.325882352941111</v>
      </c>
      <c r="CO1295" s="27">
        <v>28.698</v>
      </c>
      <c r="CP1295" s="27">
        <v>31.522999999999996</v>
      </c>
      <c r="CQ1295" s="57"/>
    </row>
    <row r="1296" spans="1:95" x14ac:dyDescent="0.25">
      <c r="A1296" s="241"/>
      <c r="B1296" s="312">
        <v>0.70833299999999999</v>
      </c>
      <c r="C1296" s="97">
        <v>397.40000000000003</v>
      </c>
      <c r="D1296" s="264">
        <v>7.6</v>
      </c>
      <c r="E1296" s="122">
        <v>29.8</v>
      </c>
      <c r="F1296" s="122">
        <v>35.799999999999997</v>
      </c>
      <c r="G1296" s="122">
        <v>137.80000000000001</v>
      </c>
      <c r="H1296" s="122">
        <v>153.80000000000001</v>
      </c>
      <c r="I1296" s="122">
        <v>28.8</v>
      </c>
      <c r="J1296" s="122">
        <v>2.8</v>
      </c>
      <c r="K1296" s="122">
        <v>0.8</v>
      </c>
      <c r="L1296" s="122">
        <v>0</v>
      </c>
      <c r="M1296" s="122">
        <v>0</v>
      </c>
      <c r="N1296" s="122">
        <v>0.2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32.200000000000003</v>
      </c>
      <c r="Y1296" s="31">
        <v>8.1026673376950173E-2</v>
      </c>
      <c r="Z1296" s="323">
        <v>3.8</v>
      </c>
      <c r="AA1296" s="31">
        <v>9.5621540010065419E-3</v>
      </c>
      <c r="AB1296" s="323">
        <v>0.2</v>
      </c>
      <c r="AC1296" s="31">
        <v>5.0327126321087065E-4</v>
      </c>
      <c r="AD1296" s="27">
        <v>23.809375943633633</v>
      </c>
      <c r="AE1296" s="27">
        <v>28.617999999999999</v>
      </c>
      <c r="AF1296" s="27">
        <v>30.971999999999998</v>
      </c>
      <c r="AG1296" s="57"/>
      <c r="AH1296" s="97">
        <v>215.00000000000003</v>
      </c>
      <c r="AI1296" s="264">
        <v>13.2</v>
      </c>
      <c r="AJ1296" s="122">
        <v>18.2</v>
      </c>
      <c r="AK1296" s="122">
        <v>37.200000000000003</v>
      </c>
      <c r="AL1296" s="122">
        <v>63.6</v>
      </c>
      <c r="AM1296" s="122">
        <v>67.400000000000006</v>
      </c>
      <c r="AN1296" s="122">
        <v>12.8</v>
      </c>
      <c r="AO1296" s="122">
        <v>1.8</v>
      </c>
      <c r="AP1296" s="122">
        <v>0.8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15.4</v>
      </c>
      <c r="BD1296" s="31">
        <v>7.1627906976744177E-2</v>
      </c>
      <c r="BE1296" s="323">
        <v>2.6</v>
      </c>
      <c r="BF1296" s="31">
        <v>1.2093023255813953E-2</v>
      </c>
      <c r="BG1296" s="323">
        <v>0</v>
      </c>
      <c r="BH1296" s="31">
        <v>0</v>
      </c>
      <c r="BI1296" s="27">
        <v>22.174111627906989</v>
      </c>
      <c r="BJ1296" s="27">
        <v>28.356000000000002</v>
      </c>
      <c r="BK1296" s="27">
        <v>31.065999999999995</v>
      </c>
      <c r="BL1296" s="57"/>
      <c r="BM1296" s="97">
        <v>612.4000000000002</v>
      </c>
      <c r="BN1296" s="264">
        <v>20.8</v>
      </c>
      <c r="BO1296" s="122">
        <v>48</v>
      </c>
      <c r="BP1296" s="122">
        <v>73</v>
      </c>
      <c r="BQ1296" s="122">
        <v>201.4</v>
      </c>
      <c r="BR1296" s="122">
        <v>221.2</v>
      </c>
      <c r="BS1296" s="122">
        <v>41.6</v>
      </c>
      <c r="BT1296" s="122">
        <v>4.5999999999999996</v>
      </c>
      <c r="BU1296" s="122">
        <v>1.6</v>
      </c>
      <c r="BV1296" s="122">
        <v>0</v>
      </c>
      <c r="BW1296" s="122">
        <v>0</v>
      </c>
      <c r="BX1296" s="122">
        <v>0.2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47.6</v>
      </c>
      <c r="CI1296" s="31">
        <v>7.7726975832789008E-2</v>
      </c>
      <c r="CJ1296" s="323">
        <v>6.4</v>
      </c>
      <c r="CK1296" s="31">
        <v>1.0450685826257345E-2</v>
      </c>
      <c r="CL1296" s="323">
        <v>0.2</v>
      </c>
      <c r="CM1296" s="31">
        <v>3.2658393207054203E-4</v>
      </c>
      <c r="CN1296" s="27">
        <v>23.235271064663607</v>
      </c>
      <c r="CO1296" s="27">
        <v>28.55</v>
      </c>
      <c r="CP1296" s="27">
        <v>30.98</v>
      </c>
      <c r="CQ1296" s="57"/>
    </row>
    <row r="1297" spans="1:95" x14ac:dyDescent="0.25">
      <c r="A1297" s="241"/>
      <c r="B1297" s="312">
        <v>0.75</v>
      </c>
      <c r="C1297" s="97">
        <v>328.8</v>
      </c>
      <c r="D1297" s="264">
        <v>4</v>
      </c>
      <c r="E1297" s="122">
        <v>14.8</v>
      </c>
      <c r="F1297" s="122">
        <v>24.2</v>
      </c>
      <c r="G1297" s="122">
        <v>100</v>
      </c>
      <c r="H1297" s="122">
        <v>143</v>
      </c>
      <c r="I1297" s="122">
        <v>37.799999999999997</v>
      </c>
      <c r="J1297" s="122">
        <v>4.4000000000000004</v>
      </c>
      <c r="K1297" s="122">
        <v>0.6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42.8</v>
      </c>
      <c r="Y1297" s="31">
        <v>0.13017031630170314</v>
      </c>
      <c r="Z1297" s="323">
        <v>5</v>
      </c>
      <c r="AA1297" s="31">
        <v>1.5206812652068125E-2</v>
      </c>
      <c r="AB1297" s="323">
        <v>0</v>
      </c>
      <c r="AC1297" s="31">
        <v>0</v>
      </c>
      <c r="AD1297" s="27">
        <v>25.015875912408735</v>
      </c>
      <c r="AE1297" s="27">
        <v>29.64</v>
      </c>
      <c r="AF1297" s="27">
        <v>32</v>
      </c>
      <c r="AG1297" s="57"/>
      <c r="AH1297" s="97">
        <v>224.8</v>
      </c>
      <c r="AI1297" s="264">
        <v>2.2000000000000002</v>
      </c>
      <c r="AJ1297" s="122">
        <v>5</v>
      </c>
      <c r="AK1297" s="122">
        <v>20.2</v>
      </c>
      <c r="AL1297" s="122">
        <v>84.2</v>
      </c>
      <c r="AM1297" s="122">
        <v>88</v>
      </c>
      <c r="AN1297" s="122">
        <v>20.8</v>
      </c>
      <c r="AO1297" s="122">
        <v>3.8</v>
      </c>
      <c r="AP1297" s="122">
        <v>0.6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25</v>
      </c>
      <c r="BD1297" s="31">
        <v>0.11120996441281138</v>
      </c>
      <c r="BE1297" s="323">
        <v>4.2</v>
      </c>
      <c r="BF1297" s="31">
        <v>1.8683274021352312E-2</v>
      </c>
      <c r="BG1297" s="323">
        <v>0</v>
      </c>
      <c r="BH1297" s="31">
        <v>0</v>
      </c>
      <c r="BI1297" s="27">
        <v>24.844314946619214</v>
      </c>
      <c r="BJ1297" s="27">
        <v>29.19</v>
      </c>
      <c r="BK1297" s="27">
        <v>32.125</v>
      </c>
      <c r="BL1297" s="57"/>
      <c r="BM1297" s="97">
        <v>553.60000000000014</v>
      </c>
      <c r="BN1297" s="264">
        <v>6.2</v>
      </c>
      <c r="BO1297" s="122">
        <v>19.8</v>
      </c>
      <c r="BP1297" s="122">
        <v>44.4</v>
      </c>
      <c r="BQ1297" s="122">
        <v>184.2</v>
      </c>
      <c r="BR1297" s="122">
        <v>231</v>
      </c>
      <c r="BS1297" s="122">
        <v>58.6</v>
      </c>
      <c r="BT1297" s="122">
        <v>8.1999999999999993</v>
      </c>
      <c r="BU1297" s="122">
        <v>1.2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67.8</v>
      </c>
      <c r="CI1297" s="31">
        <v>0.12247109826589592</v>
      </c>
      <c r="CJ1297" s="323">
        <v>9.1999999999999993</v>
      </c>
      <c r="CK1297" s="31">
        <v>1.6618497109826585E-2</v>
      </c>
      <c r="CL1297" s="323">
        <v>0</v>
      </c>
      <c r="CM1297" s="31">
        <v>0</v>
      </c>
      <c r="CN1297" s="27">
        <v>24.946210260115549</v>
      </c>
      <c r="CO1297" s="27">
        <v>29.53</v>
      </c>
      <c r="CP1297" s="27">
        <v>32.04</v>
      </c>
      <c r="CQ1297" s="57"/>
    </row>
    <row r="1298" spans="1:95" x14ac:dyDescent="0.25">
      <c r="A1298" s="241"/>
      <c r="B1298" s="312">
        <v>0.79166700000000001</v>
      </c>
      <c r="C1298" s="97">
        <v>206.19999999999996</v>
      </c>
      <c r="D1298" s="264">
        <v>1.4</v>
      </c>
      <c r="E1298" s="122">
        <v>2.6</v>
      </c>
      <c r="F1298" s="122">
        <v>9</v>
      </c>
      <c r="G1298" s="122">
        <v>57.8</v>
      </c>
      <c r="H1298" s="122">
        <v>100.6</v>
      </c>
      <c r="I1298" s="122">
        <v>29.6</v>
      </c>
      <c r="J1298" s="122">
        <v>4.2</v>
      </c>
      <c r="K1298" s="122">
        <v>0.8</v>
      </c>
      <c r="L1298" s="122">
        <v>0</v>
      </c>
      <c r="M1298" s="122">
        <v>0.2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34.799999999999997</v>
      </c>
      <c r="Y1298" s="31">
        <v>0.16876818622696413</v>
      </c>
      <c r="Z1298" s="323">
        <v>5.2</v>
      </c>
      <c r="AA1298" s="31">
        <v>2.5218234723569356E-2</v>
      </c>
      <c r="AB1298" s="323">
        <v>0.2</v>
      </c>
      <c r="AC1298" s="31">
        <v>9.6993210475266754E-4</v>
      </c>
      <c r="AD1298" s="27">
        <v>26.334781765276439</v>
      </c>
      <c r="AE1298" s="27">
        <v>30.41</v>
      </c>
      <c r="AF1298" s="27">
        <v>33.33</v>
      </c>
      <c r="AG1298" s="57"/>
      <c r="AH1298" s="97">
        <v>180.2</v>
      </c>
      <c r="AI1298" s="264">
        <v>0.6</v>
      </c>
      <c r="AJ1298" s="122">
        <v>1</v>
      </c>
      <c r="AK1298" s="122">
        <v>11.8</v>
      </c>
      <c r="AL1298" s="122">
        <v>60</v>
      </c>
      <c r="AM1298" s="122">
        <v>82.8</v>
      </c>
      <c r="AN1298" s="122">
        <v>20.399999999999999</v>
      </c>
      <c r="AO1298" s="122">
        <v>3.2</v>
      </c>
      <c r="AP1298" s="122">
        <v>0.4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23.8</v>
      </c>
      <c r="BD1298" s="31">
        <v>0.13207547169811321</v>
      </c>
      <c r="BE1298" s="323">
        <v>3.6</v>
      </c>
      <c r="BF1298" s="31">
        <v>1.9977802441731411E-2</v>
      </c>
      <c r="BG1298" s="323">
        <v>0</v>
      </c>
      <c r="BH1298" s="31">
        <v>0</v>
      </c>
      <c r="BI1298" s="27">
        <v>25.80662597114318</v>
      </c>
      <c r="BJ1298" s="27">
        <v>29.606999999999999</v>
      </c>
      <c r="BK1298" s="27">
        <v>32.464999999999996</v>
      </c>
      <c r="BL1298" s="57"/>
      <c r="BM1298" s="97">
        <v>386.4</v>
      </c>
      <c r="BN1298" s="264">
        <v>2</v>
      </c>
      <c r="BO1298" s="122">
        <v>3.6</v>
      </c>
      <c r="BP1298" s="122">
        <v>20.8</v>
      </c>
      <c r="BQ1298" s="122">
        <v>117.8</v>
      </c>
      <c r="BR1298" s="122">
        <v>183.4</v>
      </c>
      <c r="BS1298" s="122">
        <v>50</v>
      </c>
      <c r="BT1298" s="122">
        <v>7.4</v>
      </c>
      <c r="BU1298" s="122">
        <v>1.2</v>
      </c>
      <c r="BV1298" s="122">
        <v>0</v>
      </c>
      <c r="BW1298" s="122">
        <v>0.2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58.6</v>
      </c>
      <c r="CI1298" s="31">
        <v>0.15165631469979296</v>
      </c>
      <c r="CJ1298" s="323">
        <v>8.8000000000000007</v>
      </c>
      <c r="CK1298" s="31">
        <v>2.2774327122153212E-2</v>
      </c>
      <c r="CL1298" s="323">
        <v>0.2</v>
      </c>
      <c r="CM1298" s="31">
        <v>5.1759834368530024E-4</v>
      </c>
      <c r="CN1298" s="27">
        <v>26.088473084886108</v>
      </c>
      <c r="CO1298" s="27">
        <v>30.06</v>
      </c>
      <c r="CP1298" s="27">
        <v>32.826999999999998</v>
      </c>
      <c r="CQ1298" s="57"/>
    </row>
    <row r="1299" spans="1:95" x14ac:dyDescent="0.25">
      <c r="A1299" s="241"/>
      <c r="B1299" s="312">
        <v>0.83333299999999999</v>
      </c>
      <c r="C1299" s="97">
        <v>144.6</v>
      </c>
      <c r="D1299" s="264">
        <v>0.8</v>
      </c>
      <c r="E1299" s="122">
        <v>1</v>
      </c>
      <c r="F1299" s="122">
        <v>3</v>
      </c>
      <c r="G1299" s="122">
        <v>37</v>
      </c>
      <c r="H1299" s="122">
        <v>65.8</v>
      </c>
      <c r="I1299" s="122">
        <v>28.8</v>
      </c>
      <c r="J1299" s="122">
        <v>7</v>
      </c>
      <c r="K1299" s="122">
        <v>1.2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37</v>
      </c>
      <c r="Y1299" s="31">
        <v>0.25587828492392811</v>
      </c>
      <c r="Z1299" s="323">
        <v>8.1999999999999993</v>
      </c>
      <c r="AA1299" s="31">
        <v>5.6708160442600276E-2</v>
      </c>
      <c r="AB1299" s="323">
        <v>0</v>
      </c>
      <c r="AC1299" s="31">
        <v>0</v>
      </c>
      <c r="AD1299" s="27">
        <v>27.419419087136941</v>
      </c>
      <c r="AE1299" s="27">
        <v>31.55</v>
      </c>
      <c r="AF1299" s="27">
        <v>35.43399999999999</v>
      </c>
      <c r="AG1299" s="57"/>
      <c r="AH1299" s="97">
        <v>124.4</v>
      </c>
      <c r="AI1299" s="264">
        <v>0.2</v>
      </c>
      <c r="AJ1299" s="122">
        <v>0.6</v>
      </c>
      <c r="AK1299" s="122">
        <v>5</v>
      </c>
      <c r="AL1299" s="122">
        <v>35.799999999999997</v>
      </c>
      <c r="AM1299" s="122">
        <v>64.400000000000006</v>
      </c>
      <c r="AN1299" s="122">
        <v>16</v>
      </c>
      <c r="AO1299" s="122">
        <v>1.8</v>
      </c>
      <c r="AP1299" s="122">
        <v>0.4</v>
      </c>
      <c r="AQ1299" s="122">
        <v>0.2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18.399999999999999</v>
      </c>
      <c r="BD1299" s="31">
        <v>0.14790996784565916</v>
      </c>
      <c r="BE1299" s="323">
        <v>2.4</v>
      </c>
      <c r="BF1299" s="31">
        <v>1.9292604501607715E-2</v>
      </c>
      <c r="BG1299" s="323">
        <v>0.2</v>
      </c>
      <c r="BH1299" s="31">
        <v>1.6077170418006431E-3</v>
      </c>
      <c r="BI1299" s="27">
        <v>26.373311897106088</v>
      </c>
      <c r="BJ1299" s="27">
        <v>29.971</v>
      </c>
      <c r="BK1299" s="27">
        <v>32.548500000000011</v>
      </c>
      <c r="BL1299" s="57"/>
      <c r="BM1299" s="97">
        <v>269</v>
      </c>
      <c r="BN1299" s="264">
        <v>1</v>
      </c>
      <c r="BO1299" s="122">
        <v>1.6</v>
      </c>
      <c r="BP1299" s="122">
        <v>8</v>
      </c>
      <c r="BQ1299" s="122">
        <v>72.8</v>
      </c>
      <c r="BR1299" s="122">
        <v>130.19999999999999</v>
      </c>
      <c r="BS1299" s="122">
        <v>44.8</v>
      </c>
      <c r="BT1299" s="122">
        <v>8.8000000000000007</v>
      </c>
      <c r="BU1299" s="122">
        <v>1.6</v>
      </c>
      <c r="BV1299" s="122">
        <v>0.2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55.4</v>
      </c>
      <c r="CI1299" s="31">
        <v>0.20594795539033456</v>
      </c>
      <c r="CJ1299" s="323">
        <v>10.6</v>
      </c>
      <c r="CK1299" s="31">
        <v>3.9405204460966542E-2</v>
      </c>
      <c r="CL1299" s="323">
        <v>0.2</v>
      </c>
      <c r="CM1299" s="31">
        <v>7.4349442379182166E-4</v>
      </c>
      <c r="CN1299" s="27">
        <v>26.935643122676588</v>
      </c>
      <c r="CO1299" s="27">
        <v>30.85</v>
      </c>
      <c r="CP1299" s="27">
        <v>34.417999999999999</v>
      </c>
      <c r="CQ1299" s="57"/>
    </row>
    <row r="1300" spans="1:95" x14ac:dyDescent="0.25">
      <c r="A1300" s="241"/>
      <c r="B1300" s="312">
        <v>0.875</v>
      </c>
      <c r="C1300" s="97">
        <v>93.800000000000011</v>
      </c>
      <c r="D1300" s="264">
        <v>0.4</v>
      </c>
      <c r="E1300" s="122">
        <v>0.6</v>
      </c>
      <c r="F1300" s="122">
        <v>2.4</v>
      </c>
      <c r="G1300" s="122">
        <v>18.2</v>
      </c>
      <c r="H1300" s="122">
        <v>49.2</v>
      </c>
      <c r="I1300" s="122">
        <v>19.600000000000001</v>
      </c>
      <c r="J1300" s="122">
        <v>3.2</v>
      </c>
      <c r="K1300" s="122">
        <v>0.2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23</v>
      </c>
      <c r="Y1300" s="31">
        <v>0.24520255863539442</v>
      </c>
      <c r="Z1300" s="323">
        <v>3.4</v>
      </c>
      <c r="AA1300" s="31">
        <v>3.6247334754797439E-2</v>
      </c>
      <c r="AB1300" s="323">
        <v>0</v>
      </c>
      <c r="AC1300" s="31">
        <v>0</v>
      </c>
      <c r="AD1300" s="27">
        <v>27.510469083155698</v>
      </c>
      <c r="AE1300" s="27">
        <v>31.634999999999998</v>
      </c>
      <c r="AF1300" s="27">
        <v>34.615000000000002</v>
      </c>
      <c r="AG1300" s="57"/>
      <c r="AH1300" s="97">
        <v>86.600000000000009</v>
      </c>
      <c r="AI1300" s="264">
        <v>0.2</v>
      </c>
      <c r="AJ1300" s="122">
        <v>0.4</v>
      </c>
      <c r="AK1300" s="122">
        <v>1.8</v>
      </c>
      <c r="AL1300" s="122">
        <v>30.4</v>
      </c>
      <c r="AM1300" s="122">
        <v>38</v>
      </c>
      <c r="AN1300" s="122">
        <v>13.4</v>
      </c>
      <c r="AO1300" s="122">
        <v>2</v>
      </c>
      <c r="AP1300" s="122">
        <v>0.4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15.8</v>
      </c>
      <c r="BD1300" s="31">
        <v>0.18244803695150114</v>
      </c>
      <c r="BE1300" s="323">
        <v>2.4</v>
      </c>
      <c r="BF1300" s="31">
        <v>2.7713625866050806E-2</v>
      </c>
      <c r="BG1300" s="323">
        <v>0</v>
      </c>
      <c r="BH1300" s="31">
        <v>0</v>
      </c>
      <c r="BI1300" s="27">
        <v>26.584688221709023</v>
      </c>
      <c r="BJ1300" s="27">
        <v>30.398</v>
      </c>
      <c r="BK1300" s="27">
        <v>34.1</v>
      </c>
      <c r="BL1300" s="57"/>
      <c r="BM1300" s="97">
        <v>180.4</v>
      </c>
      <c r="BN1300" s="264">
        <v>0.6</v>
      </c>
      <c r="BO1300" s="122">
        <v>1</v>
      </c>
      <c r="BP1300" s="122">
        <v>4.2</v>
      </c>
      <c r="BQ1300" s="122">
        <v>48.6</v>
      </c>
      <c r="BR1300" s="122">
        <v>87.2</v>
      </c>
      <c r="BS1300" s="122">
        <v>33</v>
      </c>
      <c r="BT1300" s="122">
        <v>5.2</v>
      </c>
      <c r="BU1300" s="122">
        <v>0.6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38.799999999999997</v>
      </c>
      <c r="CI1300" s="31">
        <v>0.21507760532150774</v>
      </c>
      <c r="CJ1300" s="323">
        <v>5.8</v>
      </c>
      <c r="CK1300" s="31">
        <v>3.2150776053215077E-2</v>
      </c>
      <c r="CL1300" s="323">
        <v>0</v>
      </c>
      <c r="CM1300" s="31">
        <v>0</v>
      </c>
      <c r="CN1300" s="27">
        <v>27.066053215077606</v>
      </c>
      <c r="CO1300" s="27">
        <v>31.17</v>
      </c>
      <c r="CP1300" s="27">
        <v>34.134</v>
      </c>
      <c r="CQ1300" s="57"/>
    </row>
    <row r="1301" spans="1:95" x14ac:dyDescent="0.25">
      <c r="A1301" s="241"/>
      <c r="B1301" s="312">
        <v>0.91666700000000001</v>
      </c>
      <c r="C1301" s="97">
        <v>67.399999999999991</v>
      </c>
      <c r="D1301" s="264">
        <v>0</v>
      </c>
      <c r="E1301" s="122">
        <v>1.2</v>
      </c>
      <c r="F1301" s="122">
        <v>2.6</v>
      </c>
      <c r="G1301" s="122">
        <v>13.8</v>
      </c>
      <c r="H1301" s="122">
        <v>33.4</v>
      </c>
      <c r="I1301" s="122">
        <v>13.8</v>
      </c>
      <c r="J1301" s="122">
        <v>2.6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16.399999999999999</v>
      </c>
      <c r="Y1301" s="31">
        <v>0.24332344213649854</v>
      </c>
      <c r="Z1301" s="323">
        <v>2.6</v>
      </c>
      <c r="AA1301" s="31">
        <v>3.8575667655786357E-2</v>
      </c>
      <c r="AB1301" s="323">
        <v>0</v>
      </c>
      <c r="AC1301" s="31">
        <v>0</v>
      </c>
      <c r="AD1301" s="27">
        <v>27.259258160237401</v>
      </c>
      <c r="AE1301" s="27">
        <v>31.483000000000001</v>
      </c>
      <c r="AF1301" s="27">
        <v>34.452000000000005</v>
      </c>
      <c r="AG1301" s="57"/>
      <c r="AH1301" s="97">
        <v>56.8</v>
      </c>
      <c r="AI1301" s="264">
        <v>0</v>
      </c>
      <c r="AJ1301" s="122">
        <v>0</v>
      </c>
      <c r="AK1301" s="122">
        <v>1.6</v>
      </c>
      <c r="AL1301" s="122">
        <v>14.4</v>
      </c>
      <c r="AM1301" s="122">
        <v>26.8</v>
      </c>
      <c r="AN1301" s="122">
        <v>11</v>
      </c>
      <c r="AO1301" s="122">
        <v>2.8</v>
      </c>
      <c r="AP1301" s="122">
        <v>0.2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14</v>
      </c>
      <c r="BD1301" s="31">
        <v>0.24647887323943662</v>
      </c>
      <c r="BE1301" s="323">
        <v>3</v>
      </c>
      <c r="BF1301" s="31">
        <v>5.281690140845071E-2</v>
      </c>
      <c r="BG1301" s="323">
        <v>0</v>
      </c>
      <c r="BH1301" s="31">
        <v>0</v>
      </c>
      <c r="BI1301" s="27">
        <v>27.422992957746466</v>
      </c>
      <c r="BJ1301" s="27">
        <v>31.647500000000001</v>
      </c>
      <c r="BK1301" s="27">
        <v>35.230000000000004</v>
      </c>
      <c r="BL1301" s="57"/>
      <c r="BM1301" s="97">
        <v>124.20000000000002</v>
      </c>
      <c r="BN1301" s="264">
        <v>0</v>
      </c>
      <c r="BO1301" s="122">
        <v>1.2</v>
      </c>
      <c r="BP1301" s="122">
        <v>4.2</v>
      </c>
      <c r="BQ1301" s="122">
        <v>28.2</v>
      </c>
      <c r="BR1301" s="122">
        <v>60.2</v>
      </c>
      <c r="BS1301" s="122">
        <v>24.8</v>
      </c>
      <c r="BT1301" s="122">
        <v>5.4</v>
      </c>
      <c r="BU1301" s="122">
        <v>0.2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30.4</v>
      </c>
      <c r="CI1301" s="31">
        <v>0.2447665056360708</v>
      </c>
      <c r="CJ1301" s="323">
        <v>5.6</v>
      </c>
      <c r="CK1301" s="31">
        <v>4.5088566827697255E-2</v>
      </c>
      <c r="CL1301" s="323">
        <v>0</v>
      </c>
      <c r="CM1301" s="31">
        <v>0</v>
      </c>
      <c r="CN1301" s="27">
        <v>27.334138486312405</v>
      </c>
      <c r="CO1301" s="27">
        <v>31.611999999999995</v>
      </c>
      <c r="CP1301" s="27">
        <v>34.774000000000001</v>
      </c>
      <c r="CQ1301" s="57"/>
    </row>
    <row r="1302" spans="1:95" x14ac:dyDescent="0.25">
      <c r="A1302" s="241"/>
      <c r="B1302" s="312">
        <v>0.95833299999999999</v>
      </c>
      <c r="C1302" s="98">
        <v>50.8</v>
      </c>
      <c r="D1302" s="324">
        <v>0</v>
      </c>
      <c r="E1302" s="325">
        <v>0.4</v>
      </c>
      <c r="F1302" s="325">
        <v>1.4</v>
      </c>
      <c r="G1302" s="325">
        <v>8.6</v>
      </c>
      <c r="H1302" s="325">
        <v>26</v>
      </c>
      <c r="I1302" s="325">
        <v>10.199999999999999</v>
      </c>
      <c r="J1302" s="325">
        <v>2.6</v>
      </c>
      <c r="K1302" s="325">
        <v>0.6</v>
      </c>
      <c r="L1302" s="325">
        <v>1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14.4</v>
      </c>
      <c r="Y1302" s="338">
        <v>0.28346456692913385</v>
      </c>
      <c r="Z1302" s="326">
        <v>4.2</v>
      </c>
      <c r="AA1302" s="338">
        <v>8.2677165354330714E-2</v>
      </c>
      <c r="AB1302" s="326">
        <v>1</v>
      </c>
      <c r="AC1302" s="338">
        <v>1.968503937007874E-2</v>
      </c>
      <c r="AD1302" s="124">
        <v>28.354251968503927</v>
      </c>
      <c r="AE1302" s="124">
        <v>31.974999999999998</v>
      </c>
      <c r="AF1302" s="124">
        <v>36.582500000000003</v>
      </c>
      <c r="AG1302" s="57"/>
      <c r="AH1302" s="98">
        <v>29.599999999999998</v>
      </c>
      <c r="AI1302" s="324">
        <v>0</v>
      </c>
      <c r="AJ1302" s="325">
        <v>0</v>
      </c>
      <c r="AK1302" s="325">
        <v>0.8</v>
      </c>
      <c r="AL1302" s="325">
        <v>6.8</v>
      </c>
      <c r="AM1302" s="325">
        <v>13.6</v>
      </c>
      <c r="AN1302" s="325">
        <v>6.8</v>
      </c>
      <c r="AO1302" s="325">
        <v>1.2</v>
      </c>
      <c r="AP1302" s="325">
        <v>0</v>
      </c>
      <c r="AQ1302" s="325">
        <v>0.4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8.1999999999999993</v>
      </c>
      <c r="BD1302" s="338">
        <v>0.27702702702702703</v>
      </c>
      <c r="BE1302" s="326">
        <v>1.6</v>
      </c>
      <c r="BF1302" s="338">
        <v>5.4054054054054064E-2</v>
      </c>
      <c r="BG1302" s="326">
        <v>0.4</v>
      </c>
      <c r="BH1302" s="338">
        <v>1.3513513513513516E-2</v>
      </c>
      <c r="BI1302" s="124">
        <v>28.19959459459459</v>
      </c>
      <c r="BJ1302" s="124">
        <v>32.702500000000001</v>
      </c>
      <c r="BK1302" s="124">
        <v>35.689999999999976</v>
      </c>
      <c r="BL1302" s="57"/>
      <c r="BM1302" s="98">
        <v>80.399999999999991</v>
      </c>
      <c r="BN1302" s="324">
        <v>0</v>
      </c>
      <c r="BO1302" s="325">
        <v>0.4</v>
      </c>
      <c r="BP1302" s="325">
        <v>2.2000000000000002</v>
      </c>
      <c r="BQ1302" s="325">
        <v>15.4</v>
      </c>
      <c r="BR1302" s="325">
        <v>39.6</v>
      </c>
      <c r="BS1302" s="325">
        <v>17</v>
      </c>
      <c r="BT1302" s="325">
        <v>3.8</v>
      </c>
      <c r="BU1302" s="325">
        <v>0.6</v>
      </c>
      <c r="BV1302" s="325">
        <v>1.4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22.6</v>
      </c>
      <c r="CI1302" s="338">
        <v>0.28109452736318413</v>
      </c>
      <c r="CJ1302" s="326">
        <v>5.8</v>
      </c>
      <c r="CK1302" s="338">
        <v>7.2139303482587069E-2</v>
      </c>
      <c r="CL1302" s="326">
        <v>1.4</v>
      </c>
      <c r="CM1302" s="338">
        <v>1.7412935323383085E-2</v>
      </c>
      <c r="CN1302" s="124">
        <v>28.297313432835814</v>
      </c>
      <c r="CO1302" s="124">
        <v>32.207499999999996</v>
      </c>
      <c r="CP1302" s="124">
        <v>36.340499999999992</v>
      </c>
      <c r="CQ1302" s="57"/>
    </row>
    <row r="1303" spans="1:95" x14ac:dyDescent="0.25">
      <c r="A1303" s="241"/>
      <c r="B1303" s="422" t="s">
        <v>35</v>
      </c>
      <c r="C1303" s="423">
        <v>4495.8</v>
      </c>
      <c r="D1303" s="424">
        <v>95</v>
      </c>
      <c r="E1303" s="424">
        <v>183.60000000000002</v>
      </c>
      <c r="F1303" s="424">
        <v>371.2</v>
      </c>
      <c r="G1303" s="424">
        <v>1490.6000000000001</v>
      </c>
      <c r="H1303" s="424">
        <v>1885.6</v>
      </c>
      <c r="I1303" s="424">
        <v>419.2</v>
      </c>
      <c r="J1303" s="424">
        <v>44.199999999999996</v>
      </c>
      <c r="K1303" s="424">
        <v>5.3999999999999995</v>
      </c>
      <c r="L1303" s="424">
        <v>0.2</v>
      </c>
      <c r="M1303" s="424">
        <v>0.60000000000000009</v>
      </c>
      <c r="N1303" s="424">
        <v>0.2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467.8</v>
      </c>
      <c r="Y1303" s="442">
        <v>0.10405267138217893</v>
      </c>
      <c r="Z1303" s="426">
        <v>50.199999999999996</v>
      </c>
      <c r="AA1303" s="442">
        <v>1.1165977134214154E-2</v>
      </c>
      <c r="AB1303" s="426">
        <v>1</v>
      </c>
      <c r="AC1303" s="442">
        <v>2.2242982339072022E-4</v>
      </c>
      <c r="AD1303" s="443">
        <v>24.556822367543173</v>
      </c>
      <c r="AE1303" s="443">
        <v>29.13</v>
      </c>
      <c r="AF1303" s="443">
        <v>31.69</v>
      </c>
      <c r="AG1303" s="16"/>
      <c r="AH1303" s="426">
        <v>2998.0000000000005</v>
      </c>
      <c r="AI1303" s="424">
        <v>77.800000000000011</v>
      </c>
      <c r="AJ1303" s="424">
        <v>153.19999999999999</v>
      </c>
      <c r="AK1303" s="424">
        <v>383.4</v>
      </c>
      <c r="AL1303" s="424">
        <v>1082.8</v>
      </c>
      <c r="AM1303" s="424">
        <v>1059.6000000000001</v>
      </c>
      <c r="AN1303" s="424">
        <v>211.99999999999997</v>
      </c>
      <c r="AO1303" s="424">
        <v>26.000000000000004</v>
      </c>
      <c r="AP1303" s="424">
        <v>2.8000000000000003</v>
      </c>
      <c r="AQ1303" s="424">
        <v>0.2</v>
      </c>
      <c r="AR1303" s="424">
        <v>0.2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239.8</v>
      </c>
      <c r="BD1303" s="442">
        <v>7.9986657771847894E-2</v>
      </c>
      <c r="BE1303" s="426">
        <v>28.8</v>
      </c>
      <c r="BF1303" s="442">
        <v>9.6064042695130081E-3</v>
      </c>
      <c r="BG1303" s="426">
        <v>0.4</v>
      </c>
      <c r="BH1303" s="442">
        <v>1.33422281521014E-4</v>
      </c>
      <c r="BI1303" s="443">
        <v>23.58080320213476</v>
      </c>
      <c r="BJ1303" s="443">
        <v>28.47</v>
      </c>
      <c r="BK1303" s="443">
        <v>31.15</v>
      </c>
      <c r="BL1303" s="16"/>
      <c r="BM1303" s="426">
        <v>7493.8000000000011</v>
      </c>
      <c r="BN1303" s="424">
        <v>172.79999999999998</v>
      </c>
      <c r="BO1303" s="424">
        <v>336.8</v>
      </c>
      <c r="BP1303" s="424">
        <v>754.6</v>
      </c>
      <c r="BQ1303" s="424">
        <v>2573.4</v>
      </c>
      <c r="BR1303" s="424">
        <v>2945.2</v>
      </c>
      <c r="BS1303" s="424">
        <v>631.20000000000005</v>
      </c>
      <c r="BT1303" s="424">
        <v>70.2</v>
      </c>
      <c r="BU1303" s="424">
        <v>8.1999999999999993</v>
      </c>
      <c r="BV1303" s="424">
        <v>0.4</v>
      </c>
      <c r="BW1303" s="424">
        <v>0.8</v>
      </c>
      <c r="BX1303" s="424">
        <v>0.2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707.6</v>
      </c>
      <c r="CI1303" s="396">
        <v>9.4424724438869456E-2</v>
      </c>
      <c r="CJ1303" s="370">
        <v>79</v>
      </c>
      <c r="CK1303" s="396">
        <v>1.0542048093090287E-2</v>
      </c>
      <c r="CL1303" s="370">
        <v>1.4</v>
      </c>
      <c r="CM1303" s="396">
        <v>1.8682110544716962E-4</v>
      </c>
      <c r="CN1303" s="397">
        <v>24.166352184472693</v>
      </c>
      <c r="CO1303" s="397">
        <v>28.87</v>
      </c>
      <c r="CP1303" s="397">
        <v>31.49</v>
      </c>
      <c r="CQ1303" s="57"/>
    </row>
    <row r="1304" spans="1:95" x14ac:dyDescent="0.25">
      <c r="A1304" s="241"/>
      <c r="B1304" s="427" t="s">
        <v>36</v>
      </c>
      <c r="C1304" s="428">
        <v>5100.2000000000007</v>
      </c>
      <c r="D1304" s="429">
        <v>98.600000000000009</v>
      </c>
      <c r="E1304" s="429">
        <v>189.2</v>
      </c>
      <c r="F1304" s="429">
        <v>391.8</v>
      </c>
      <c r="G1304" s="429">
        <v>1644.8000000000002</v>
      </c>
      <c r="H1304" s="429">
        <v>2177.4</v>
      </c>
      <c r="I1304" s="429">
        <v>525.20000000000005</v>
      </c>
      <c r="J1304" s="429">
        <v>64</v>
      </c>
      <c r="K1304" s="429">
        <v>8</v>
      </c>
      <c r="L1304" s="429">
        <v>0.2</v>
      </c>
      <c r="M1304" s="429">
        <v>0.8</v>
      </c>
      <c r="N1304" s="429">
        <v>0.2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596.4</v>
      </c>
      <c r="Y1304" s="444">
        <v>0.11693659072193245</v>
      </c>
      <c r="Z1304" s="431">
        <v>72.599999999999994</v>
      </c>
      <c r="AA1304" s="444">
        <v>1.4234735892710087E-2</v>
      </c>
      <c r="AB1304" s="431">
        <v>1.2</v>
      </c>
      <c r="AC1304" s="444">
        <v>2.3528489078859647E-4</v>
      </c>
      <c r="AD1304" s="445">
        <v>24.837257754597911</v>
      </c>
      <c r="AE1304" s="445">
        <v>29.38</v>
      </c>
      <c r="AF1304" s="445">
        <v>32.048999999999978</v>
      </c>
      <c r="AG1304" s="16"/>
      <c r="AH1304" s="431">
        <v>3519.8</v>
      </c>
      <c r="AI1304" s="429">
        <v>78.800000000000011</v>
      </c>
      <c r="AJ1304" s="429">
        <v>157.6</v>
      </c>
      <c r="AK1304" s="429">
        <v>407.4</v>
      </c>
      <c r="AL1304" s="429">
        <v>1246.4000000000001</v>
      </c>
      <c r="AM1304" s="429">
        <v>1308.0000000000002</v>
      </c>
      <c r="AN1304" s="429">
        <v>280.59999999999997</v>
      </c>
      <c r="AO1304" s="429">
        <v>35.6</v>
      </c>
      <c r="AP1304" s="429">
        <v>4.8000000000000007</v>
      </c>
      <c r="AQ1304" s="429">
        <v>0.4</v>
      </c>
      <c r="AR1304" s="429">
        <v>0.2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320</v>
      </c>
      <c r="BD1304" s="444">
        <v>9.0914256491846118E-2</v>
      </c>
      <c r="BE1304" s="431">
        <v>40.6</v>
      </c>
      <c r="BF1304" s="444">
        <v>1.1534746292402977E-2</v>
      </c>
      <c r="BG1304" s="431">
        <v>0.60000000000000009</v>
      </c>
      <c r="BH1304" s="444">
        <v>1.704642309222115E-4</v>
      </c>
      <c r="BI1304" s="445">
        <v>23.97102619467011</v>
      </c>
      <c r="BJ1304" s="445">
        <v>28.76</v>
      </c>
      <c r="BK1304" s="445">
        <v>31.43</v>
      </c>
      <c r="BL1304" s="16"/>
      <c r="BM1304" s="431">
        <v>8620</v>
      </c>
      <c r="BN1304" s="429">
        <v>177.39999999999998</v>
      </c>
      <c r="BO1304" s="429">
        <v>346.80000000000007</v>
      </c>
      <c r="BP1304" s="429">
        <v>799.2</v>
      </c>
      <c r="BQ1304" s="429">
        <v>2891.2000000000003</v>
      </c>
      <c r="BR1304" s="429">
        <v>3485.3999999999996</v>
      </c>
      <c r="BS1304" s="429">
        <v>805.80000000000007</v>
      </c>
      <c r="BT1304" s="429">
        <v>99.600000000000009</v>
      </c>
      <c r="BU1304" s="429">
        <v>12.799999999999999</v>
      </c>
      <c r="BV1304" s="429">
        <v>0.60000000000000009</v>
      </c>
      <c r="BW1304" s="429">
        <v>1</v>
      </c>
      <c r="BX1304" s="429">
        <v>0.2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916.4</v>
      </c>
      <c r="CI1304" s="398">
        <v>0.10631090487238978</v>
      </c>
      <c r="CJ1304" s="377">
        <v>113.2</v>
      </c>
      <c r="CK1304" s="398">
        <v>1.3132250580046405E-2</v>
      </c>
      <c r="CL1304" s="377">
        <v>1.7999999999999998</v>
      </c>
      <c r="CM1304" s="398">
        <v>2.0881670533642689E-4</v>
      </c>
      <c r="CN1304" s="399">
        <v>24.483549883990968</v>
      </c>
      <c r="CO1304" s="399">
        <v>29.15</v>
      </c>
      <c r="CP1304" s="399">
        <v>31.83</v>
      </c>
      <c r="CQ1304" s="57"/>
    </row>
    <row r="1305" spans="1:95" x14ac:dyDescent="0.25">
      <c r="A1305" s="241"/>
      <c r="B1305" s="432" t="s">
        <v>37</v>
      </c>
      <c r="C1305" s="433">
        <v>5218.4000000000005</v>
      </c>
      <c r="D1305" s="434">
        <v>98.600000000000009</v>
      </c>
      <c r="E1305" s="434">
        <v>190.79999999999998</v>
      </c>
      <c r="F1305" s="434">
        <v>395.8</v>
      </c>
      <c r="G1305" s="434">
        <v>1667.2</v>
      </c>
      <c r="H1305" s="434">
        <v>2236.8000000000002</v>
      </c>
      <c r="I1305" s="434">
        <v>549.20000000000005</v>
      </c>
      <c r="J1305" s="434">
        <v>69.199999999999989</v>
      </c>
      <c r="K1305" s="434">
        <v>8.6</v>
      </c>
      <c r="L1305" s="434">
        <v>1.2</v>
      </c>
      <c r="M1305" s="434">
        <v>0.8</v>
      </c>
      <c r="N1305" s="434">
        <v>0.2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627.19999999999993</v>
      </c>
      <c r="Y1305" s="446">
        <v>0.12019009658132758</v>
      </c>
      <c r="Z1305" s="436">
        <v>79.399999999999991</v>
      </c>
      <c r="AA1305" s="446">
        <v>1.5215391690939748E-2</v>
      </c>
      <c r="AB1305" s="436">
        <v>2.2000000000000002</v>
      </c>
      <c r="AC1305" s="446">
        <v>4.2158516020236085E-4</v>
      </c>
      <c r="AD1305" s="447">
        <v>24.868847434011997</v>
      </c>
      <c r="AE1305" s="447">
        <v>29.38</v>
      </c>
      <c r="AF1305" s="447">
        <v>32.090000000000003</v>
      </c>
      <c r="AG1305" s="16"/>
      <c r="AH1305" s="436">
        <v>3606.2000000000003</v>
      </c>
      <c r="AI1305" s="434">
        <v>78.800000000000011</v>
      </c>
      <c r="AJ1305" s="434">
        <v>157.6</v>
      </c>
      <c r="AK1305" s="434">
        <v>409.8</v>
      </c>
      <c r="AL1305" s="434">
        <v>1267.6000000000001</v>
      </c>
      <c r="AM1305" s="434">
        <v>1348.4</v>
      </c>
      <c r="AN1305" s="434">
        <v>298.39999999999998</v>
      </c>
      <c r="AO1305" s="434">
        <v>39.6</v>
      </c>
      <c r="AP1305" s="434">
        <v>5.0000000000000009</v>
      </c>
      <c r="AQ1305" s="434">
        <v>0.8</v>
      </c>
      <c r="AR1305" s="434">
        <v>0.2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342.2</v>
      </c>
      <c r="BD1305" s="446">
        <v>9.4892130220176354E-2</v>
      </c>
      <c r="BE1305" s="436">
        <v>45.2</v>
      </c>
      <c r="BF1305" s="446">
        <v>1.2533969275137263E-2</v>
      </c>
      <c r="BG1305" s="436">
        <v>1</v>
      </c>
      <c r="BH1305" s="446">
        <v>2.7730020520215184E-4</v>
      </c>
      <c r="BI1305" s="447">
        <v>24.025846893697896</v>
      </c>
      <c r="BJ1305" s="447">
        <v>28.76</v>
      </c>
      <c r="BK1305" s="447">
        <v>31.517999999999994</v>
      </c>
      <c r="BL1305" s="16"/>
      <c r="BM1305" s="436">
        <v>8824.6</v>
      </c>
      <c r="BN1305" s="434">
        <v>177.39999999999998</v>
      </c>
      <c r="BO1305" s="434">
        <v>348.40000000000003</v>
      </c>
      <c r="BP1305" s="434">
        <v>805.60000000000014</v>
      </c>
      <c r="BQ1305" s="434">
        <v>2934.8</v>
      </c>
      <c r="BR1305" s="434">
        <v>3585.1999999999994</v>
      </c>
      <c r="BS1305" s="434">
        <v>847.6</v>
      </c>
      <c r="BT1305" s="434">
        <v>108.80000000000001</v>
      </c>
      <c r="BU1305" s="434">
        <v>13.599999999999998</v>
      </c>
      <c r="BV1305" s="434">
        <v>2</v>
      </c>
      <c r="BW1305" s="434">
        <v>1</v>
      </c>
      <c r="BX1305" s="434">
        <v>0.2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969.4</v>
      </c>
      <c r="CI1305" s="400">
        <v>0.10985200462343901</v>
      </c>
      <c r="CJ1305" s="382">
        <v>124.6</v>
      </c>
      <c r="CK1305" s="400">
        <v>1.4119620152754798E-2</v>
      </c>
      <c r="CL1305" s="382">
        <v>3.1999999999999997</v>
      </c>
      <c r="CM1305" s="400">
        <v>3.6262266844956143E-4</v>
      </c>
      <c r="CN1305" s="401">
        <v>24.524038791427742</v>
      </c>
      <c r="CO1305" s="401">
        <v>29.15</v>
      </c>
      <c r="CP1305" s="401">
        <v>31.88</v>
      </c>
      <c r="CQ1305" s="57"/>
    </row>
    <row r="1306" spans="1:95" x14ac:dyDescent="0.25">
      <c r="A1306" s="241"/>
      <c r="B1306" s="437" t="s">
        <v>38</v>
      </c>
      <c r="C1306" s="438">
        <v>5402.8000000000011</v>
      </c>
      <c r="D1306" s="439">
        <v>99</v>
      </c>
      <c r="E1306" s="439">
        <v>191.6</v>
      </c>
      <c r="F1306" s="439">
        <v>399.2</v>
      </c>
      <c r="G1306" s="439">
        <v>1701.3999999999999</v>
      </c>
      <c r="H1306" s="439">
        <v>2334.3999999999996</v>
      </c>
      <c r="I1306" s="439">
        <v>586.4</v>
      </c>
      <c r="J1306" s="439">
        <v>78.999999999999986</v>
      </c>
      <c r="K1306" s="439">
        <v>9.3999999999999986</v>
      </c>
      <c r="L1306" s="439">
        <v>1.4</v>
      </c>
      <c r="M1306" s="439">
        <v>0.8</v>
      </c>
      <c r="N1306" s="439">
        <v>0.2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675.19999999999993</v>
      </c>
      <c r="Y1306" s="448">
        <v>0.12497223661804986</v>
      </c>
      <c r="Z1306" s="441">
        <v>90.2</v>
      </c>
      <c r="AA1306" s="448">
        <v>1.66950470126601E-2</v>
      </c>
      <c r="AB1306" s="441">
        <v>2.4</v>
      </c>
      <c r="AC1306" s="448">
        <v>4.4421411120159905E-4</v>
      </c>
      <c r="AD1306" s="449">
        <v>25.001591026875033</v>
      </c>
      <c r="AE1306" s="449">
        <v>29.54</v>
      </c>
      <c r="AF1306" s="449">
        <v>32.29</v>
      </c>
      <c r="AG1306" s="16"/>
      <c r="AH1306" s="441">
        <v>3759</v>
      </c>
      <c r="AI1306" s="439">
        <v>79.000000000000014</v>
      </c>
      <c r="AJ1306" s="439">
        <v>157.6</v>
      </c>
      <c r="AK1306" s="439">
        <v>415.8</v>
      </c>
      <c r="AL1306" s="439">
        <v>1297.6000000000001</v>
      </c>
      <c r="AM1306" s="439">
        <v>1425</v>
      </c>
      <c r="AN1306" s="439">
        <v>328.79999999999995</v>
      </c>
      <c r="AO1306" s="439">
        <v>47.999999999999993</v>
      </c>
      <c r="AP1306" s="439">
        <v>6.200000000000002</v>
      </c>
      <c r="AQ1306" s="439">
        <v>0.8</v>
      </c>
      <c r="AR1306" s="439">
        <v>0.2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381.99999999999994</v>
      </c>
      <c r="BD1306" s="448">
        <v>0.10162277201383345</v>
      </c>
      <c r="BE1306" s="441">
        <v>54.6</v>
      </c>
      <c r="BF1306" s="448">
        <v>1.452513966480447E-2</v>
      </c>
      <c r="BG1306" s="441">
        <v>1</v>
      </c>
      <c r="BH1306" s="448">
        <v>2.6602819898909286E-4</v>
      </c>
      <c r="BI1306" s="449">
        <v>24.208780526735811</v>
      </c>
      <c r="BJ1306" s="449">
        <v>28.98</v>
      </c>
      <c r="BK1306" s="449">
        <v>31.84</v>
      </c>
      <c r="BL1306" s="16"/>
      <c r="BM1306" s="441">
        <v>9161.8000000000011</v>
      </c>
      <c r="BN1306" s="439">
        <v>177.99999999999997</v>
      </c>
      <c r="BO1306" s="439">
        <v>349.20000000000005</v>
      </c>
      <c r="BP1306" s="439">
        <v>815.00000000000011</v>
      </c>
      <c r="BQ1306" s="439">
        <v>2999</v>
      </c>
      <c r="BR1306" s="439">
        <v>3759.3999999999992</v>
      </c>
      <c r="BS1306" s="439">
        <v>915.19999999999993</v>
      </c>
      <c r="BT1306" s="439">
        <v>127</v>
      </c>
      <c r="BU1306" s="439">
        <v>15.599999999999998</v>
      </c>
      <c r="BV1306" s="439">
        <v>2.2000000000000002</v>
      </c>
      <c r="BW1306" s="439">
        <v>1</v>
      </c>
      <c r="BX1306" s="439">
        <v>0.2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1057.1999999999998</v>
      </c>
      <c r="CI1306" s="402">
        <v>0.11539217184396076</v>
      </c>
      <c r="CJ1306" s="387">
        <v>144.80000000000001</v>
      </c>
      <c r="CK1306" s="402">
        <v>1.580475452422013E-2</v>
      </c>
      <c r="CL1306" s="387">
        <v>3.3999999999999995</v>
      </c>
      <c r="CM1306" s="402">
        <v>3.7110611451898089E-4</v>
      </c>
      <c r="CN1306" s="403">
        <v>24.676308367351492</v>
      </c>
      <c r="CO1306" s="403">
        <v>29.34</v>
      </c>
      <c r="CP1306" s="403">
        <v>32.130000000000003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32</v>
      </c>
      <c r="D1309" s="321">
        <v>0</v>
      </c>
      <c r="E1309" s="89">
        <v>0.14285714285714285</v>
      </c>
      <c r="F1309" s="89">
        <v>0.42857142857142855</v>
      </c>
      <c r="G1309" s="89">
        <v>7.5714285714285712</v>
      </c>
      <c r="H1309" s="89">
        <v>16.142857142857142</v>
      </c>
      <c r="I1309" s="89">
        <v>6.4285714285714288</v>
      </c>
      <c r="J1309" s="89">
        <v>1.2857142857142858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7.7142857142857144</v>
      </c>
      <c r="Y1309" s="30">
        <v>0.24107142857142858</v>
      </c>
      <c r="Z1309" s="322">
        <v>1.2857142857142858</v>
      </c>
      <c r="AA1309" s="30">
        <v>4.0178571428571432E-2</v>
      </c>
      <c r="AB1309" s="322">
        <v>0</v>
      </c>
      <c r="AC1309" s="30">
        <v>0</v>
      </c>
      <c r="AD1309" s="25">
        <v>27.529687500000012</v>
      </c>
      <c r="AE1309" s="25">
        <v>31.64</v>
      </c>
      <c r="AF1309" s="25">
        <v>34.695</v>
      </c>
      <c r="AG1309" s="57"/>
      <c r="AH1309" s="96">
        <v>21.142857142857142</v>
      </c>
      <c r="AI1309" s="321">
        <v>0</v>
      </c>
      <c r="AJ1309" s="89">
        <v>0</v>
      </c>
      <c r="AK1309" s="89">
        <v>0.42857142857142855</v>
      </c>
      <c r="AL1309" s="89">
        <v>2.7142857142857144</v>
      </c>
      <c r="AM1309" s="89">
        <v>9.5714285714285712</v>
      </c>
      <c r="AN1309" s="89">
        <v>6.4285714285714288</v>
      </c>
      <c r="AO1309" s="89">
        <v>1.7142857142857142</v>
      </c>
      <c r="AP1309" s="89">
        <v>0.2857142857142857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8.4285714285714288</v>
      </c>
      <c r="BD1309" s="30">
        <v>0.39864864864864868</v>
      </c>
      <c r="BE1309" s="322">
        <v>2</v>
      </c>
      <c r="BF1309" s="30">
        <v>9.45945945945946E-2</v>
      </c>
      <c r="BG1309" s="322">
        <v>0</v>
      </c>
      <c r="BH1309" s="30">
        <v>0</v>
      </c>
      <c r="BI1309" s="25">
        <v>29.074932432432441</v>
      </c>
      <c r="BJ1309" s="25">
        <v>32.796499999999995</v>
      </c>
      <c r="BK1309" s="25">
        <v>36.737499999999997</v>
      </c>
      <c r="BL1309" s="57"/>
      <c r="BM1309" s="96">
        <v>53.142857142857146</v>
      </c>
      <c r="BN1309" s="321">
        <v>0</v>
      </c>
      <c r="BO1309" s="89">
        <v>0.14285714285714285</v>
      </c>
      <c r="BP1309" s="89">
        <v>0.8571428571428571</v>
      </c>
      <c r="BQ1309" s="89">
        <v>10.285714285714286</v>
      </c>
      <c r="BR1309" s="89">
        <v>25.714285714285715</v>
      </c>
      <c r="BS1309" s="89">
        <v>12.857142857142858</v>
      </c>
      <c r="BT1309" s="89">
        <v>3</v>
      </c>
      <c r="BU1309" s="89">
        <v>0.2857142857142857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16.142857142857142</v>
      </c>
      <c r="CI1309" s="30">
        <v>0.30376344086021501</v>
      </c>
      <c r="CJ1309" s="322">
        <v>3.2857142857142856</v>
      </c>
      <c r="CK1309" s="30">
        <v>6.1827956989247305E-2</v>
      </c>
      <c r="CL1309" s="322">
        <v>0</v>
      </c>
      <c r="CM1309" s="30">
        <v>0</v>
      </c>
      <c r="CN1309" s="25">
        <v>28.144462365591369</v>
      </c>
      <c r="CO1309" s="25">
        <v>32.422499999999999</v>
      </c>
      <c r="CP1309" s="25">
        <v>35.825499999999998</v>
      </c>
      <c r="CQ1309" s="57"/>
    </row>
    <row r="1310" spans="1:95" x14ac:dyDescent="0.25">
      <c r="A1310" s="241"/>
      <c r="B1310" s="312">
        <v>4.1667000000000003E-2</v>
      </c>
      <c r="C1310" s="97">
        <v>27.285714285714285</v>
      </c>
      <c r="D1310" s="264">
        <v>0.2857142857142857</v>
      </c>
      <c r="E1310" s="122">
        <v>0</v>
      </c>
      <c r="F1310" s="122">
        <v>0.2857142857142857</v>
      </c>
      <c r="G1310" s="122">
        <v>5.5714285714285712</v>
      </c>
      <c r="H1310" s="122">
        <v>14.142857142857142</v>
      </c>
      <c r="I1310" s="122">
        <v>4.7142857142857144</v>
      </c>
      <c r="J1310" s="122">
        <v>1.8571428571428572</v>
      </c>
      <c r="K1310" s="122">
        <v>0.42857142857142855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7</v>
      </c>
      <c r="Y1310" s="31">
        <v>0.25654450261780104</v>
      </c>
      <c r="Z1310" s="323">
        <v>2.2857142857142856</v>
      </c>
      <c r="AA1310" s="31">
        <v>8.3769633507853408E-2</v>
      </c>
      <c r="AB1310" s="323">
        <v>0</v>
      </c>
      <c r="AC1310" s="31">
        <v>0</v>
      </c>
      <c r="AD1310" s="27">
        <v>27.887905759162315</v>
      </c>
      <c r="AE1310" s="27">
        <v>31.669999999999995</v>
      </c>
      <c r="AF1310" s="27">
        <v>36.347999999999992</v>
      </c>
      <c r="AG1310" s="57"/>
      <c r="AH1310" s="97">
        <v>17.571428571428573</v>
      </c>
      <c r="AI1310" s="264">
        <v>0</v>
      </c>
      <c r="AJ1310" s="122">
        <v>0</v>
      </c>
      <c r="AK1310" s="122">
        <v>0.2857142857142857</v>
      </c>
      <c r="AL1310" s="122">
        <v>2.7142857142857144</v>
      </c>
      <c r="AM1310" s="122">
        <v>8.1428571428571423</v>
      </c>
      <c r="AN1310" s="122">
        <v>4.5714285714285712</v>
      </c>
      <c r="AO1310" s="122">
        <v>1</v>
      </c>
      <c r="AP1310" s="122">
        <v>0.7142857142857143</v>
      </c>
      <c r="AQ1310" s="122">
        <v>0.14285714285714285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6.4285714285714288</v>
      </c>
      <c r="BD1310" s="31">
        <v>0.36585365853658536</v>
      </c>
      <c r="BE1310" s="323">
        <v>1.8571428571428572</v>
      </c>
      <c r="BF1310" s="31">
        <v>0.1056910569105691</v>
      </c>
      <c r="BG1310" s="323">
        <v>0.14285714285714285</v>
      </c>
      <c r="BH1310" s="31">
        <v>8.1300813008130073E-3</v>
      </c>
      <c r="BI1310" s="27">
        <v>29.34268292682928</v>
      </c>
      <c r="BJ1310" s="27">
        <v>33.589999999999996</v>
      </c>
      <c r="BK1310" s="27">
        <v>40.047999999999995</v>
      </c>
      <c r="BL1310" s="57"/>
      <c r="BM1310" s="97">
        <v>44.857142857142861</v>
      </c>
      <c r="BN1310" s="264">
        <v>0.2857142857142857</v>
      </c>
      <c r="BO1310" s="122">
        <v>0</v>
      </c>
      <c r="BP1310" s="122">
        <v>0.5714285714285714</v>
      </c>
      <c r="BQ1310" s="122">
        <v>8.2857142857142865</v>
      </c>
      <c r="BR1310" s="122">
        <v>22.285714285714285</v>
      </c>
      <c r="BS1310" s="122">
        <v>9.2857142857142865</v>
      </c>
      <c r="BT1310" s="122">
        <v>2.8571428571428572</v>
      </c>
      <c r="BU1310" s="122">
        <v>1.1428571428571428</v>
      </c>
      <c r="BV1310" s="122">
        <v>0.14285714285714285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13.428571428571429</v>
      </c>
      <c r="CI1310" s="31">
        <v>0.29936305732484075</v>
      </c>
      <c r="CJ1310" s="323">
        <v>4.1428571428571432</v>
      </c>
      <c r="CK1310" s="31">
        <v>9.2356687898089165E-2</v>
      </c>
      <c r="CL1310" s="323">
        <v>0.14285714285714285</v>
      </c>
      <c r="CM1310" s="31">
        <v>3.1847133757961781E-3</v>
      </c>
      <c r="CN1310" s="27">
        <v>28.457770700636953</v>
      </c>
      <c r="CO1310" s="27">
        <v>32.474999999999994</v>
      </c>
      <c r="CP1310" s="27">
        <v>37.942499999999995</v>
      </c>
      <c r="CQ1310" s="57"/>
    </row>
    <row r="1311" spans="1:95" x14ac:dyDescent="0.25">
      <c r="A1311" s="241"/>
      <c r="B1311" s="312">
        <v>8.3333000000000004E-2</v>
      </c>
      <c r="C1311" s="97">
        <v>19.714285714285712</v>
      </c>
      <c r="D1311" s="264">
        <v>0.2857142857142857</v>
      </c>
      <c r="E1311" s="122">
        <v>0</v>
      </c>
      <c r="F1311" s="122">
        <v>0.42857142857142855</v>
      </c>
      <c r="G1311" s="122">
        <v>3.1428571428571428</v>
      </c>
      <c r="H1311" s="122">
        <v>8.5714285714285712</v>
      </c>
      <c r="I1311" s="122">
        <v>5</v>
      </c>
      <c r="J1311" s="122">
        <v>2.1428571428571428</v>
      </c>
      <c r="K1311" s="122">
        <v>0.14285714285714285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7.2857142857142856</v>
      </c>
      <c r="Y1311" s="31">
        <v>0.36956521739130438</v>
      </c>
      <c r="Z1311" s="323">
        <v>2</v>
      </c>
      <c r="AA1311" s="31">
        <v>0.10144927536231885</v>
      </c>
      <c r="AB1311" s="323">
        <v>0</v>
      </c>
      <c r="AC1311" s="31">
        <v>0</v>
      </c>
      <c r="AD1311" s="27">
        <v>28.614710144927546</v>
      </c>
      <c r="AE1311" s="27">
        <v>33.950000000000003</v>
      </c>
      <c r="AF1311" s="27">
        <v>37.642000000000003</v>
      </c>
      <c r="AG1311" s="57"/>
      <c r="AH1311" s="97">
        <v>14.285714285714286</v>
      </c>
      <c r="AI1311" s="264">
        <v>0</v>
      </c>
      <c r="AJ1311" s="122">
        <v>0</v>
      </c>
      <c r="AK1311" s="122">
        <v>0</v>
      </c>
      <c r="AL1311" s="122">
        <v>1.8571428571428572</v>
      </c>
      <c r="AM1311" s="122">
        <v>8.5714285714285712</v>
      </c>
      <c r="AN1311" s="122">
        <v>1.8571428571428572</v>
      </c>
      <c r="AO1311" s="122">
        <v>1.5714285714285714</v>
      </c>
      <c r="AP1311" s="122">
        <v>0.14285714285714285</v>
      </c>
      <c r="AQ1311" s="122">
        <v>0.2857142857142857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3.8571428571428572</v>
      </c>
      <c r="BD1311" s="31">
        <v>0.27</v>
      </c>
      <c r="BE1311" s="323">
        <v>2</v>
      </c>
      <c r="BF1311" s="31">
        <v>0.13999999999999999</v>
      </c>
      <c r="BG1311" s="323">
        <v>0.2857142857142857</v>
      </c>
      <c r="BH1311" s="31">
        <v>1.9999999999999997E-2</v>
      </c>
      <c r="BI1311" s="27">
        <v>28.867500000000021</v>
      </c>
      <c r="BJ1311" s="27">
        <v>34.68399999999999</v>
      </c>
      <c r="BK1311" s="27">
        <v>39.337500000000006</v>
      </c>
      <c r="BL1311" s="57"/>
      <c r="BM1311" s="97">
        <v>34</v>
      </c>
      <c r="BN1311" s="264">
        <v>0.2857142857142857</v>
      </c>
      <c r="BO1311" s="122">
        <v>0</v>
      </c>
      <c r="BP1311" s="122">
        <v>0.42857142857142855</v>
      </c>
      <c r="BQ1311" s="122">
        <v>5</v>
      </c>
      <c r="BR1311" s="122">
        <v>17.142857142857142</v>
      </c>
      <c r="BS1311" s="122">
        <v>6.8571428571428568</v>
      </c>
      <c r="BT1311" s="122">
        <v>3.7142857142857144</v>
      </c>
      <c r="BU1311" s="122">
        <v>0.2857142857142857</v>
      </c>
      <c r="BV1311" s="122">
        <v>0.2857142857142857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11.142857142857142</v>
      </c>
      <c r="CI1311" s="31">
        <v>0.32773109243697479</v>
      </c>
      <c r="CJ1311" s="323">
        <v>4</v>
      </c>
      <c r="CK1311" s="31">
        <v>0.11764705882352941</v>
      </c>
      <c r="CL1311" s="323">
        <v>0.2857142857142857</v>
      </c>
      <c r="CM1311" s="31">
        <v>8.4033613445378148E-3</v>
      </c>
      <c r="CN1311" s="27">
        <v>28.72092436974792</v>
      </c>
      <c r="CO1311" s="27">
        <v>33.950000000000003</v>
      </c>
      <c r="CP1311" s="27">
        <v>38.108499999999985</v>
      </c>
      <c r="CQ1311" s="57"/>
    </row>
    <row r="1312" spans="1:95" x14ac:dyDescent="0.25">
      <c r="A1312" s="241"/>
      <c r="B1312" s="312">
        <v>0.125</v>
      </c>
      <c r="C1312" s="97">
        <v>17.999999999999996</v>
      </c>
      <c r="D1312" s="264">
        <v>0</v>
      </c>
      <c r="E1312" s="122">
        <v>0</v>
      </c>
      <c r="F1312" s="122">
        <v>0.2857142857142857</v>
      </c>
      <c r="G1312" s="122">
        <v>2.5714285714285716</v>
      </c>
      <c r="H1312" s="122">
        <v>7.5714285714285712</v>
      </c>
      <c r="I1312" s="122">
        <v>5.8571428571428568</v>
      </c>
      <c r="J1312" s="122">
        <v>1.4285714285714286</v>
      </c>
      <c r="K1312" s="122">
        <v>0.14285714285714285</v>
      </c>
      <c r="L1312" s="122">
        <v>0.14285714285714285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7.4285714285714288</v>
      </c>
      <c r="Y1312" s="31">
        <v>0.41269841269841279</v>
      </c>
      <c r="Z1312" s="323">
        <v>1.7142857142857142</v>
      </c>
      <c r="AA1312" s="31">
        <v>9.5238095238095247E-2</v>
      </c>
      <c r="AB1312" s="323">
        <v>0.14285714285714285</v>
      </c>
      <c r="AC1312" s="31">
        <v>7.9365079365079378E-3</v>
      </c>
      <c r="AD1312" s="27">
        <v>29.421190476190471</v>
      </c>
      <c r="AE1312" s="27">
        <v>34.117999999999995</v>
      </c>
      <c r="AF1312" s="27">
        <v>37.471499999999999</v>
      </c>
      <c r="AG1312" s="57"/>
      <c r="AH1312" s="97">
        <v>17.428571428571427</v>
      </c>
      <c r="AI1312" s="264">
        <v>0</v>
      </c>
      <c r="AJ1312" s="122">
        <v>0</v>
      </c>
      <c r="AK1312" s="122">
        <v>0.14285714285714285</v>
      </c>
      <c r="AL1312" s="122">
        <v>2.7142857142857144</v>
      </c>
      <c r="AM1312" s="122">
        <v>11.571428571428571</v>
      </c>
      <c r="AN1312" s="122">
        <v>2.4285714285714284</v>
      </c>
      <c r="AO1312" s="122">
        <v>0.2857142857142857</v>
      </c>
      <c r="AP1312" s="122">
        <v>0.2857142857142857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3</v>
      </c>
      <c r="BD1312" s="31">
        <v>0.17213114754098363</v>
      </c>
      <c r="BE1312" s="323">
        <v>0.5714285714285714</v>
      </c>
      <c r="BF1312" s="31">
        <v>3.2786885245901641E-2</v>
      </c>
      <c r="BG1312" s="323">
        <v>0</v>
      </c>
      <c r="BH1312" s="31">
        <v>0</v>
      </c>
      <c r="BI1312" s="27">
        <v>27.652377049180302</v>
      </c>
      <c r="BJ1312" s="27">
        <v>30.596499999999999</v>
      </c>
      <c r="BK1312" s="27">
        <v>34.540500000000002</v>
      </c>
      <c r="BL1312" s="57"/>
      <c r="BM1312" s="97">
        <v>35.428571428571438</v>
      </c>
      <c r="BN1312" s="264">
        <v>0</v>
      </c>
      <c r="BO1312" s="122">
        <v>0</v>
      </c>
      <c r="BP1312" s="122">
        <v>0.42857142857142855</v>
      </c>
      <c r="BQ1312" s="122">
        <v>5.2857142857142856</v>
      </c>
      <c r="BR1312" s="122">
        <v>19.142857142857142</v>
      </c>
      <c r="BS1312" s="122">
        <v>8.2857142857142865</v>
      </c>
      <c r="BT1312" s="122">
        <v>1.7142857142857142</v>
      </c>
      <c r="BU1312" s="122">
        <v>0.42857142857142855</v>
      </c>
      <c r="BV1312" s="122">
        <v>0.14285714285714285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10.428571428571429</v>
      </c>
      <c r="CI1312" s="31">
        <v>0.29435483870967732</v>
      </c>
      <c r="CJ1312" s="323">
        <v>2.2857142857142856</v>
      </c>
      <c r="CK1312" s="31">
        <v>6.4516129032258049E-2</v>
      </c>
      <c r="CL1312" s="323">
        <v>0.14285714285714285</v>
      </c>
      <c r="CM1312" s="31">
        <v>4.0322580645161281E-3</v>
      </c>
      <c r="CN1312" s="27">
        <v>28.551048387096785</v>
      </c>
      <c r="CO1312" s="27">
        <v>32.6355</v>
      </c>
      <c r="CP1312" s="27">
        <v>35.694999999999986</v>
      </c>
      <c r="CQ1312" s="57"/>
    </row>
    <row r="1313" spans="1:95" x14ac:dyDescent="0.25">
      <c r="A1313" s="241"/>
      <c r="B1313" s="312">
        <v>0.16666700000000001</v>
      </c>
      <c r="C1313" s="97">
        <v>29.285714285714281</v>
      </c>
      <c r="D1313" s="264">
        <v>0</v>
      </c>
      <c r="E1313" s="122">
        <v>0.7142857142857143</v>
      </c>
      <c r="F1313" s="122">
        <v>0.7142857142857143</v>
      </c>
      <c r="G1313" s="122">
        <v>4.7142857142857144</v>
      </c>
      <c r="H1313" s="122">
        <v>13.857142857142858</v>
      </c>
      <c r="I1313" s="122">
        <v>6.5714285714285712</v>
      </c>
      <c r="J1313" s="122">
        <v>2.4285714285714284</v>
      </c>
      <c r="K1313" s="122">
        <v>0.2857142857142857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9.2857142857142865</v>
      </c>
      <c r="Y1313" s="31">
        <v>0.31707317073170738</v>
      </c>
      <c r="Z1313" s="323">
        <v>2.7142857142857144</v>
      </c>
      <c r="AA1313" s="31">
        <v>9.2682926829268306E-2</v>
      </c>
      <c r="AB1313" s="323">
        <v>0</v>
      </c>
      <c r="AC1313" s="31">
        <v>0</v>
      </c>
      <c r="AD1313" s="27">
        <v>28.006341463414632</v>
      </c>
      <c r="AE1313" s="27">
        <v>32.734999999999999</v>
      </c>
      <c r="AF1313" s="27">
        <v>37.132999999999996</v>
      </c>
      <c r="AG1313" s="57"/>
      <c r="AH1313" s="97">
        <v>28.285714285714285</v>
      </c>
      <c r="AI1313" s="264">
        <v>0.14285714285714285</v>
      </c>
      <c r="AJ1313" s="122">
        <v>0</v>
      </c>
      <c r="AK1313" s="122">
        <v>1.2857142857142858</v>
      </c>
      <c r="AL1313" s="122">
        <v>7.8571428571428568</v>
      </c>
      <c r="AM1313" s="122">
        <v>14.285714285714286</v>
      </c>
      <c r="AN1313" s="122">
        <v>3.8571428571428572</v>
      </c>
      <c r="AO1313" s="122">
        <v>0.8571428571428571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4.7142857142857144</v>
      </c>
      <c r="BD1313" s="31">
        <v>0.16666666666666669</v>
      </c>
      <c r="BE1313" s="323">
        <v>0.8571428571428571</v>
      </c>
      <c r="BF1313" s="31">
        <v>3.0303030303030304E-2</v>
      </c>
      <c r="BG1313" s="323">
        <v>0</v>
      </c>
      <c r="BH1313" s="31">
        <v>0</v>
      </c>
      <c r="BI1313" s="27">
        <v>26.724646464646462</v>
      </c>
      <c r="BJ1313" s="27">
        <v>30.450000000000003</v>
      </c>
      <c r="BK1313" s="27">
        <v>33.911999999999999</v>
      </c>
      <c r="BL1313" s="57"/>
      <c r="BM1313" s="97">
        <v>57.571428571428569</v>
      </c>
      <c r="BN1313" s="264">
        <v>0.14285714285714285</v>
      </c>
      <c r="BO1313" s="122">
        <v>0.7142857142857143</v>
      </c>
      <c r="BP1313" s="122">
        <v>2</v>
      </c>
      <c r="BQ1313" s="122">
        <v>12.571428571428571</v>
      </c>
      <c r="BR1313" s="122">
        <v>28.142857142857142</v>
      </c>
      <c r="BS1313" s="122">
        <v>10.428571428571429</v>
      </c>
      <c r="BT1313" s="122">
        <v>3.2857142857142856</v>
      </c>
      <c r="BU1313" s="122">
        <v>0.2857142857142857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14</v>
      </c>
      <c r="CI1313" s="31">
        <v>0.24317617866004965</v>
      </c>
      <c r="CJ1313" s="323">
        <v>3.5714285714285716</v>
      </c>
      <c r="CK1313" s="31">
        <v>6.2034739454094295E-2</v>
      </c>
      <c r="CL1313" s="323">
        <v>0</v>
      </c>
      <c r="CM1313" s="31">
        <v>0</v>
      </c>
      <c r="CN1313" s="27">
        <v>27.37662531017369</v>
      </c>
      <c r="CO1313" s="27">
        <v>31.821999999999999</v>
      </c>
      <c r="CP1313" s="27">
        <v>35.335999999999999</v>
      </c>
      <c r="CQ1313" s="57"/>
    </row>
    <row r="1314" spans="1:95" x14ac:dyDescent="0.25">
      <c r="A1314" s="241"/>
      <c r="B1314" s="312">
        <v>0.20833299999999999</v>
      </c>
      <c r="C1314" s="97">
        <v>50.142857142857139</v>
      </c>
      <c r="D1314" s="264">
        <v>0</v>
      </c>
      <c r="E1314" s="122">
        <v>0</v>
      </c>
      <c r="F1314" s="122">
        <v>0.42857142857142855</v>
      </c>
      <c r="G1314" s="122">
        <v>7.2857142857142856</v>
      </c>
      <c r="H1314" s="122">
        <v>31.142857142857142</v>
      </c>
      <c r="I1314" s="122">
        <v>9.4285714285714288</v>
      </c>
      <c r="J1314" s="122">
        <v>1.5714285714285714</v>
      </c>
      <c r="K1314" s="122">
        <v>0.2857142857142857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11.285714285714286</v>
      </c>
      <c r="Y1314" s="31">
        <v>0.2250712250712251</v>
      </c>
      <c r="Z1314" s="323">
        <v>1.8571428571428572</v>
      </c>
      <c r="AA1314" s="31">
        <v>3.7037037037037042E-2</v>
      </c>
      <c r="AB1314" s="323">
        <v>0</v>
      </c>
      <c r="AC1314" s="31">
        <v>0</v>
      </c>
      <c r="AD1314" s="27">
        <v>27.695156695156712</v>
      </c>
      <c r="AE1314" s="27">
        <v>31.42</v>
      </c>
      <c r="AF1314" s="27">
        <v>33.552</v>
      </c>
      <c r="AG1314" s="57"/>
      <c r="AH1314" s="97">
        <v>47.857142857142854</v>
      </c>
      <c r="AI1314" s="264">
        <v>0</v>
      </c>
      <c r="AJ1314" s="122">
        <v>0</v>
      </c>
      <c r="AK1314" s="122">
        <v>2.5714285714285716</v>
      </c>
      <c r="AL1314" s="122">
        <v>9.4285714285714288</v>
      </c>
      <c r="AM1314" s="122">
        <v>21.142857142857142</v>
      </c>
      <c r="AN1314" s="122">
        <v>12</v>
      </c>
      <c r="AO1314" s="122">
        <v>2.5714285714285716</v>
      </c>
      <c r="AP1314" s="122">
        <v>0.14285714285714285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14.571428571428571</v>
      </c>
      <c r="BD1314" s="31">
        <v>0.30447761194029854</v>
      </c>
      <c r="BE1314" s="323">
        <v>2.5714285714285716</v>
      </c>
      <c r="BF1314" s="31">
        <v>5.3731343283582096E-2</v>
      </c>
      <c r="BG1314" s="323">
        <v>0</v>
      </c>
      <c r="BH1314" s="31">
        <v>0</v>
      </c>
      <c r="BI1314" s="27">
        <v>27.539791044776109</v>
      </c>
      <c r="BJ1314" s="27">
        <v>32.051999999999992</v>
      </c>
      <c r="BK1314" s="27">
        <v>35.28799999999999</v>
      </c>
      <c r="BL1314" s="57"/>
      <c r="BM1314" s="97">
        <v>98</v>
      </c>
      <c r="BN1314" s="264">
        <v>0</v>
      </c>
      <c r="BO1314" s="122">
        <v>0</v>
      </c>
      <c r="BP1314" s="122">
        <v>3</v>
      </c>
      <c r="BQ1314" s="122">
        <v>16.714285714285715</v>
      </c>
      <c r="BR1314" s="122">
        <v>52.285714285714285</v>
      </c>
      <c r="BS1314" s="122">
        <v>21.428571428571427</v>
      </c>
      <c r="BT1314" s="122">
        <v>4.1428571428571432</v>
      </c>
      <c r="BU1314" s="122">
        <v>0.42857142857142855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25.857142857142858</v>
      </c>
      <c r="CI1314" s="31">
        <v>0.26384839650145775</v>
      </c>
      <c r="CJ1314" s="323">
        <v>4.4285714285714288</v>
      </c>
      <c r="CK1314" s="31">
        <v>4.5189504373177848E-2</v>
      </c>
      <c r="CL1314" s="323">
        <v>0</v>
      </c>
      <c r="CM1314" s="31">
        <v>0</v>
      </c>
      <c r="CN1314" s="27">
        <v>27.619285714285706</v>
      </c>
      <c r="CO1314" s="27">
        <v>31.67</v>
      </c>
      <c r="CP1314" s="27">
        <v>34.866499999999995</v>
      </c>
      <c r="CQ1314" s="57"/>
    </row>
    <row r="1315" spans="1:95" x14ac:dyDescent="0.25">
      <c r="A1315" s="241"/>
      <c r="B1315" s="312">
        <v>0.25</v>
      </c>
      <c r="C1315" s="97">
        <v>125</v>
      </c>
      <c r="D1315" s="264">
        <v>0.7142857142857143</v>
      </c>
      <c r="E1315" s="122">
        <v>1</v>
      </c>
      <c r="F1315" s="122">
        <v>4.5714285714285712</v>
      </c>
      <c r="G1315" s="122">
        <v>31.857142857142858</v>
      </c>
      <c r="H1315" s="122">
        <v>58</v>
      </c>
      <c r="I1315" s="122">
        <v>23.857142857142858</v>
      </c>
      <c r="J1315" s="122">
        <v>4.5714285714285712</v>
      </c>
      <c r="K1315" s="122">
        <v>0.42857142857142855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28.857142857142858</v>
      </c>
      <c r="Y1315" s="31">
        <v>0.23085714285714287</v>
      </c>
      <c r="Z1315" s="323">
        <v>4.8571428571428568</v>
      </c>
      <c r="AA1315" s="31">
        <v>3.8857142857142854E-2</v>
      </c>
      <c r="AB1315" s="323">
        <v>0</v>
      </c>
      <c r="AC1315" s="31">
        <v>0</v>
      </c>
      <c r="AD1315" s="27">
        <v>27.04541714285714</v>
      </c>
      <c r="AE1315" s="27">
        <v>31.641999999999999</v>
      </c>
      <c r="AF1315" s="27">
        <v>34.6</v>
      </c>
      <c r="AG1315" s="57"/>
      <c r="AH1315" s="97">
        <v>106.71428571428572</v>
      </c>
      <c r="AI1315" s="264">
        <v>0</v>
      </c>
      <c r="AJ1315" s="122">
        <v>1.8571428571428572</v>
      </c>
      <c r="AK1315" s="122">
        <v>4.4285714285714288</v>
      </c>
      <c r="AL1315" s="122">
        <v>29.428571428571427</v>
      </c>
      <c r="AM1315" s="122">
        <v>51.285714285714285</v>
      </c>
      <c r="AN1315" s="122">
        <v>16.714285714285715</v>
      </c>
      <c r="AO1315" s="122">
        <v>2.4285714285714284</v>
      </c>
      <c r="AP1315" s="122">
        <v>0.5714285714285714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19.714285714285715</v>
      </c>
      <c r="BD1315" s="31">
        <v>0.18473895582329317</v>
      </c>
      <c r="BE1315" s="323">
        <v>3</v>
      </c>
      <c r="BF1315" s="31">
        <v>2.8112449799196786E-2</v>
      </c>
      <c r="BG1315" s="323">
        <v>0</v>
      </c>
      <c r="BH1315" s="31">
        <v>0</v>
      </c>
      <c r="BI1315" s="27">
        <v>26.52524765729585</v>
      </c>
      <c r="BJ1315" s="27">
        <v>30.735999999999997</v>
      </c>
      <c r="BK1315" s="27">
        <v>33.932000000000002</v>
      </c>
      <c r="BL1315" s="57"/>
      <c r="BM1315" s="97">
        <v>231.71428571428572</v>
      </c>
      <c r="BN1315" s="264">
        <v>0.7142857142857143</v>
      </c>
      <c r="BO1315" s="122">
        <v>2.8571428571428572</v>
      </c>
      <c r="BP1315" s="122">
        <v>9</v>
      </c>
      <c r="BQ1315" s="122">
        <v>61.285714285714285</v>
      </c>
      <c r="BR1315" s="122">
        <v>109.28571428571429</v>
      </c>
      <c r="BS1315" s="122">
        <v>40.571428571428569</v>
      </c>
      <c r="BT1315" s="122">
        <v>7</v>
      </c>
      <c r="BU1315" s="122">
        <v>1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48.571428571428569</v>
      </c>
      <c r="CI1315" s="31">
        <v>0.20961775585696668</v>
      </c>
      <c r="CJ1315" s="323">
        <v>7.8571428571428568</v>
      </c>
      <c r="CK1315" s="31">
        <v>3.3908754623921081E-2</v>
      </c>
      <c r="CL1315" s="323">
        <v>0</v>
      </c>
      <c r="CM1315" s="31">
        <v>0</v>
      </c>
      <c r="CN1315" s="27">
        <v>26.805856966707751</v>
      </c>
      <c r="CO1315" s="27">
        <v>31.1755</v>
      </c>
      <c r="CP1315" s="27">
        <v>34.365499999999997</v>
      </c>
      <c r="CQ1315" s="57"/>
    </row>
    <row r="1316" spans="1:95" x14ac:dyDescent="0.25">
      <c r="A1316" s="241"/>
      <c r="B1316" s="312">
        <v>0.29166700000000001</v>
      </c>
      <c r="C1316" s="97">
        <v>303.5714285714285</v>
      </c>
      <c r="D1316" s="264">
        <v>1.1428571428571428</v>
      </c>
      <c r="E1316" s="122">
        <v>2.4285714285714284</v>
      </c>
      <c r="F1316" s="122">
        <v>13.142857142857142</v>
      </c>
      <c r="G1316" s="122">
        <v>91</v>
      </c>
      <c r="H1316" s="122">
        <v>151.28571428571428</v>
      </c>
      <c r="I1316" s="122">
        <v>39.857142857142854</v>
      </c>
      <c r="J1316" s="122">
        <v>3.8571428571428572</v>
      </c>
      <c r="K1316" s="122">
        <v>0.5714285714285714</v>
      </c>
      <c r="L1316" s="122">
        <v>0</v>
      </c>
      <c r="M1316" s="122">
        <v>0.2857142857142857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44.571428571428569</v>
      </c>
      <c r="Y1316" s="31">
        <v>0.14682352941176474</v>
      </c>
      <c r="Z1316" s="323">
        <v>4.7142857142857144</v>
      </c>
      <c r="AA1316" s="31">
        <v>1.5529411764705887E-2</v>
      </c>
      <c r="AB1316" s="323">
        <v>0.2857142857142857</v>
      </c>
      <c r="AC1316" s="31">
        <v>9.4117647058823543E-4</v>
      </c>
      <c r="AD1316" s="27">
        <v>26.317134117647086</v>
      </c>
      <c r="AE1316" s="27">
        <v>29.930999999999997</v>
      </c>
      <c r="AF1316" s="27">
        <v>32.612999999999985</v>
      </c>
      <c r="AG1316" s="57"/>
      <c r="AH1316" s="97">
        <v>187.14285714285714</v>
      </c>
      <c r="AI1316" s="264">
        <v>0.42857142857142855</v>
      </c>
      <c r="AJ1316" s="122">
        <v>1.5714285714285714</v>
      </c>
      <c r="AK1316" s="122">
        <v>12.428571428571429</v>
      </c>
      <c r="AL1316" s="122">
        <v>59.714285714285715</v>
      </c>
      <c r="AM1316" s="122">
        <v>83.571428571428569</v>
      </c>
      <c r="AN1316" s="122">
        <v>25.142857142857142</v>
      </c>
      <c r="AO1316" s="122">
        <v>3.8571428571428572</v>
      </c>
      <c r="AP1316" s="122">
        <v>0.2857142857142857</v>
      </c>
      <c r="AQ1316" s="122">
        <v>0</v>
      </c>
      <c r="AR1316" s="122">
        <v>0.14285714285714285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29.142857142857142</v>
      </c>
      <c r="BD1316" s="31">
        <v>0.15572519083969466</v>
      </c>
      <c r="BE1316" s="323">
        <v>4.1428571428571432</v>
      </c>
      <c r="BF1316" s="31">
        <v>2.2137404580152675E-2</v>
      </c>
      <c r="BG1316" s="323">
        <v>0.14285714285714285</v>
      </c>
      <c r="BH1316" s="31">
        <v>7.6335877862595419E-4</v>
      </c>
      <c r="BI1316" s="27">
        <v>25.957801526717546</v>
      </c>
      <c r="BJ1316" s="27">
        <v>30.173500000000001</v>
      </c>
      <c r="BK1316" s="27">
        <v>32.7545</v>
      </c>
      <c r="BL1316" s="57"/>
      <c r="BM1316" s="97">
        <v>490.71428571428572</v>
      </c>
      <c r="BN1316" s="264">
        <v>1.5714285714285714</v>
      </c>
      <c r="BO1316" s="122">
        <v>4</v>
      </c>
      <c r="BP1316" s="122">
        <v>25.571428571428573</v>
      </c>
      <c r="BQ1316" s="122">
        <v>150.71428571428572</v>
      </c>
      <c r="BR1316" s="122">
        <v>234.85714285714286</v>
      </c>
      <c r="BS1316" s="122">
        <v>65</v>
      </c>
      <c r="BT1316" s="122">
        <v>7.7142857142857144</v>
      </c>
      <c r="BU1316" s="122">
        <v>0.8571428571428571</v>
      </c>
      <c r="BV1316" s="122">
        <v>0</v>
      </c>
      <c r="BW1316" s="122">
        <v>0.42857142857142855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73.714285714285708</v>
      </c>
      <c r="CI1316" s="31">
        <v>0.1502183406113537</v>
      </c>
      <c r="CJ1316" s="323">
        <v>8.8571428571428577</v>
      </c>
      <c r="CK1316" s="31">
        <v>1.804949053857351E-2</v>
      </c>
      <c r="CL1316" s="323">
        <v>0.42857142857142855</v>
      </c>
      <c r="CM1316" s="31">
        <v>8.7336244541484707E-4</v>
      </c>
      <c r="CN1316" s="27">
        <v>26.180096069868977</v>
      </c>
      <c r="CO1316" s="27">
        <v>30.01</v>
      </c>
      <c r="CP1316" s="27">
        <v>32.721999999999994</v>
      </c>
      <c r="CQ1316" s="57"/>
    </row>
    <row r="1317" spans="1:95" x14ac:dyDescent="0.25">
      <c r="A1317" s="241"/>
      <c r="B1317" s="312">
        <v>0.33333299999999999</v>
      </c>
      <c r="C1317" s="97">
        <v>421.14285714285717</v>
      </c>
      <c r="D1317" s="264">
        <v>26.857142857142858</v>
      </c>
      <c r="E1317" s="122">
        <v>29.142857142857142</v>
      </c>
      <c r="F1317" s="122">
        <v>42.142857142857146</v>
      </c>
      <c r="G1317" s="122">
        <v>158.71428571428572</v>
      </c>
      <c r="H1317" s="122">
        <v>138.14285714285714</v>
      </c>
      <c r="I1317" s="122">
        <v>23.857142857142858</v>
      </c>
      <c r="J1317" s="122">
        <v>2.1428571428571428</v>
      </c>
      <c r="K1317" s="122">
        <v>0</v>
      </c>
      <c r="L1317" s="122">
        <v>0</v>
      </c>
      <c r="M1317" s="122">
        <v>0.14285714285714285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26</v>
      </c>
      <c r="Y1317" s="31">
        <v>6.1736770691994569E-2</v>
      </c>
      <c r="Z1317" s="323">
        <v>2.2857142857142856</v>
      </c>
      <c r="AA1317" s="31">
        <v>5.4274084124830389E-3</v>
      </c>
      <c r="AB1317" s="323">
        <v>0.14285714285714285</v>
      </c>
      <c r="AC1317" s="31">
        <v>3.3921302578018993E-4</v>
      </c>
      <c r="AD1317" s="27">
        <v>22.597055630936218</v>
      </c>
      <c r="AE1317" s="27">
        <v>27.95</v>
      </c>
      <c r="AF1317" s="27">
        <v>30.395499999999998</v>
      </c>
      <c r="AG1317" s="57"/>
      <c r="AH1317" s="97">
        <v>264.42857142857144</v>
      </c>
      <c r="AI1317" s="264">
        <v>1.5714285714285714</v>
      </c>
      <c r="AJ1317" s="122">
        <v>6</v>
      </c>
      <c r="AK1317" s="122">
        <v>26</v>
      </c>
      <c r="AL1317" s="122">
        <v>99.571428571428569</v>
      </c>
      <c r="AM1317" s="122">
        <v>102</v>
      </c>
      <c r="AN1317" s="122">
        <v>25.285714285714285</v>
      </c>
      <c r="AO1317" s="122">
        <v>2.8571428571428572</v>
      </c>
      <c r="AP1317" s="122">
        <v>1</v>
      </c>
      <c r="AQ1317" s="122">
        <v>0.14285714285714285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29.142857142857142</v>
      </c>
      <c r="BD1317" s="31">
        <v>0.11021069692058345</v>
      </c>
      <c r="BE1317" s="323">
        <v>4</v>
      </c>
      <c r="BF1317" s="31">
        <v>1.5126958400864397E-2</v>
      </c>
      <c r="BG1317" s="323">
        <v>0.14285714285714285</v>
      </c>
      <c r="BH1317" s="31">
        <v>5.4024851431658553E-4</v>
      </c>
      <c r="BI1317" s="27">
        <v>24.822344678552138</v>
      </c>
      <c r="BJ1317" s="27">
        <v>29.254000000000001</v>
      </c>
      <c r="BK1317" s="27">
        <v>31.929999999999993</v>
      </c>
      <c r="BL1317" s="57"/>
      <c r="BM1317" s="97">
        <v>685.57142857142844</v>
      </c>
      <c r="BN1317" s="264">
        <v>28.428571428571427</v>
      </c>
      <c r="BO1317" s="122">
        <v>35.142857142857146</v>
      </c>
      <c r="BP1317" s="122">
        <v>68.142857142857139</v>
      </c>
      <c r="BQ1317" s="122">
        <v>258.28571428571428</v>
      </c>
      <c r="BR1317" s="122">
        <v>240.14285714285714</v>
      </c>
      <c r="BS1317" s="122">
        <v>49.142857142857146</v>
      </c>
      <c r="BT1317" s="122">
        <v>5</v>
      </c>
      <c r="BU1317" s="122">
        <v>1</v>
      </c>
      <c r="BV1317" s="122">
        <v>0.14285714285714285</v>
      </c>
      <c r="BW1317" s="122">
        <v>0.14285714285714285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55.142857142857146</v>
      </c>
      <c r="CI1317" s="31">
        <v>8.0433423629922923E-2</v>
      </c>
      <c r="CJ1317" s="323">
        <v>6.2857142857142856</v>
      </c>
      <c r="CK1317" s="31">
        <v>9.1685767868305915E-3</v>
      </c>
      <c r="CL1317" s="323">
        <v>0.2857142857142857</v>
      </c>
      <c r="CM1317" s="31">
        <v>4.1675349031048141E-4</v>
      </c>
      <c r="CN1317" s="27">
        <v>23.455361533652784</v>
      </c>
      <c r="CO1317" s="27">
        <v>28.49</v>
      </c>
      <c r="CP1317" s="27">
        <v>31</v>
      </c>
      <c r="CQ1317" s="57"/>
    </row>
    <row r="1318" spans="1:95" x14ac:dyDescent="0.25">
      <c r="A1318" s="241"/>
      <c r="B1318" s="312">
        <v>0.375</v>
      </c>
      <c r="C1318" s="97">
        <v>358.14285714285717</v>
      </c>
      <c r="D1318" s="264">
        <v>2.2857142857142856</v>
      </c>
      <c r="E1318" s="122">
        <v>8</v>
      </c>
      <c r="F1318" s="122">
        <v>25.428571428571427</v>
      </c>
      <c r="G1318" s="122">
        <v>128</v>
      </c>
      <c r="H1318" s="122">
        <v>157</v>
      </c>
      <c r="I1318" s="122">
        <v>32.714285714285715</v>
      </c>
      <c r="J1318" s="122">
        <v>4.5714285714285712</v>
      </c>
      <c r="K1318" s="122">
        <v>0.14285714285714285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37.285714285714285</v>
      </c>
      <c r="Y1318" s="31">
        <v>0.10410849621061029</v>
      </c>
      <c r="Z1318" s="323">
        <v>4.7142857142857144</v>
      </c>
      <c r="AA1318" s="31">
        <v>1.316314319904268E-2</v>
      </c>
      <c r="AB1318" s="323">
        <v>0</v>
      </c>
      <c r="AC1318" s="31">
        <v>0</v>
      </c>
      <c r="AD1318" s="27">
        <v>25.128536098922982</v>
      </c>
      <c r="AE1318" s="27">
        <v>29.113999999999994</v>
      </c>
      <c r="AF1318" s="27">
        <v>31.891999999999996</v>
      </c>
      <c r="AG1318" s="57"/>
      <c r="AH1318" s="97">
        <v>267.71428571428572</v>
      </c>
      <c r="AI1318" s="264">
        <v>2.4285714285714284</v>
      </c>
      <c r="AJ1318" s="122">
        <v>8.7142857142857135</v>
      </c>
      <c r="AK1318" s="122">
        <v>35.571428571428569</v>
      </c>
      <c r="AL1318" s="122">
        <v>100.42857142857143</v>
      </c>
      <c r="AM1318" s="122">
        <v>99</v>
      </c>
      <c r="AN1318" s="122">
        <v>19.857142857142858</v>
      </c>
      <c r="AO1318" s="122">
        <v>1.4285714285714286</v>
      </c>
      <c r="AP1318" s="122">
        <v>0.2857142857142857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21.571428571428573</v>
      </c>
      <c r="BD1318" s="31">
        <v>8.057630736392743E-2</v>
      </c>
      <c r="BE1318" s="323">
        <v>1.7142857142857142</v>
      </c>
      <c r="BF1318" s="31">
        <v>6.4034151547491987E-3</v>
      </c>
      <c r="BG1318" s="323">
        <v>0</v>
      </c>
      <c r="BH1318" s="31">
        <v>0</v>
      </c>
      <c r="BI1318" s="27">
        <v>24.0882390608324</v>
      </c>
      <c r="BJ1318" s="27">
        <v>28.52</v>
      </c>
      <c r="BK1318" s="27">
        <v>31.1525</v>
      </c>
      <c r="BL1318" s="57"/>
      <c r="BM1318" s="97">
        <v>625.85714285714289</v>
      </c>
      <c r="BN1318" s="264">
        <v>4.7142857142857144</v>
      </c>
      <c r="BO1318" s="122">
        <v>16.714285714285715</v>
      </c>
      <c r="BP1318" s="122">
        <v>61</v>
      </c>
      <c r="BQ1318" s="122">
        <v>228.42857142857142</v>
      </c>
      <c r="BR1318" s="122">
        <v>256</v>
      </c>
      <c r="BS1318" s="122">
        <v>52.571428571428569</v>
      </c>
      <c r="BT1318" s="122">
        <v>6</v>
      </c>
      <c r="BU1318" s="122">
        <v>0.42857142857142855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58.857142857142854</v>
      </c>
      <c r="CI1318" s="31">
        <v>9.404245606026021E-2</v>
      </c>
      <c r="CJ1318" s="323">
        <v>6.4285714285714288</v>
      </c>
      <c r="CK1318" s="31">
        <v>1.0271627482309975E-2</v>
      </c>
      <c r="CL1318" s="323">
        <v>0</v>
      </c>
      <c r="CM1318" s="31">
        <v>0</v>
      </c>
      <c r="CN1318" s="27">
        <v>24.683542570189424</v>
      </c>
      <c r="CO1318" s="27">
        <v>28.876999999999999</v>
      </c>
      <c r="CP1318" s="27">
        <v>31.65</v>
      </c>
      <c r="CQ1318" s="57"/>
    </row>
    <row r="1319" spans="1:95" x14ac:dyDescent="0.25">
      <c r="A1319" s="241"/>
      <c r="B1319" s="312">
        <v>0.41666700000000001</v>
      </c>
      <c r="C1319" s="97">
        <v>329.57142857142856</v>
      </c>
      <c r="D1319" s="264">
        <v>3.8571428571428572</v>
      </c>
      <c r="E1319" s="122">
        <v>7</v>
      </c>
      <c r="F1319" s="122">
        <v>23.571428571428573</v>
      </c>
      <c r="G1319" s="122">
        <v>114.71428571428571</v>
      </c>
      <c r="H1319" s="122">
        <v>146.57142857142858</v>
      </c>
      <c r="I1319" s="122">
        <v>29.857142857142858</v>
      </c>
      <c r="J1319" s="122">
        <v>3.7142857142857144</v>
      </c>
      <c r="K1319" s="122">
        <v>0.2857142857142857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33.571428571428569</v>
      </c>
      <c r="Y1319" s="31">
        <v>0.10186389250108366</v>
      </c>
      <c r="Z1319" s="323">
        <v>3.8571428571428572</v>
      </c>
      <c r="AA1319" s="31">
        <v>1.1703511053315995E-2</v>
      </c>
      <c r="AB1319" s="323">
        <v>0</v>
      </c>
      <c r="AC1319" s="31">
        <v>0</v>
      </c>
      <c r="AD1319" s="27">
        <v>25.080359774599028</v>
      </c>
      <c r="AE1319" s="27">
        <v>29.27</v>
      </c>
      <c r="AF1319" s="27">
        <v>31.735999999999997</v>
      </c>
      <c r="AG1319" s="57"/>
      <c r="AH1319" s="97">
        <v>277.28571428571428</v>
      </c>
      <c r="AI1319" s="264">
        <v>9.1428571428571423</v>
      </c>
      <c r="AJ1319" s="122">
        <v>12.857142857142858</v>
      </c>
      <c r="AK1319" s="122">
        <v>29.285714285714285</v>
      </c>
      <c r="AL1319" s="122">
        <v>95.857142857142861</v>
      </c>
      <c r="AM1319" s="122">
        <v>107</v>
      </c>
      <c r="AN1319" s="122">
        <v>19.714285714285715</v>
      </c>
      <c r="AO1319" s="122">
        <v>2.5714285714285716</v>
      </c>
      <c r="AP1319" s="122">
        <v>0.42857142857142855</v>
      </c>
      <c r="AQ1319" s="122">
        <v>0.2857142857142857</v>
      </c>
      <c r="AR1319" s="122">
        <v>0.14285714285714285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23</v>
      </c>
      <c r="BD1319" s="31">
        <v>8.294693456980938E-2</v>
      </c>
      <c r="BE1319" s="323">
        <v>3.2857142857142856</v>
      </c>
      <c r="BF1319" s="31">
        <v>1.184956208140134E-2</v>
      </c>
      <c r="BG1319" s="323">
        <v>0.42857142857142855</v>
      </c>
      <c r="BH1319" s="31">
        <v>1.5455950540958269E-3</v>
      </c>
      <c r="BI1319" s="27">
        <v>23.842282328696513</v>
      </c>
      <c r="BJ1319" s="27">
        <v>28.677</v>
      </c>
      <c r="BK1319" s="27">
        <v>31.28</v>
      </c>
      <c r="BL1319" s="57"/>
      <c r="BM1319" s="97">
        <v>606.85714285714289</v>
      </c>
      <c r="BN1319" s="264">
        <v>13</v>
      </c>
      <c r="BO1319" s="122">
        <v>19.857142857142858</v>
      </c>
      <c r="BP1319" s="122">
        <v>52.857142857142854</v>
      </c>
      <c r="BQ1319" s="122">
        <v>210.57142857142858</v>
      </c>
      <c r="BR1319" s="122">
        <v>253.57142857142858</v>
      </c>
      <c r="BS1319" s="122">
        <v>49.571428571428569</v>
      </c>
      <c r="BT1319" s="122">
        <v>6.2857142857142856</v>
      </c>
      <c r="BU1319" s="122">
        <v>0.7142857142857143</v>
      </c>
      <c r="BV1319" s="122">
        <v>0.2857142857142857</v>
      </c>
      <c r="BW1319" s="122">
        <v>0.14285714285714285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56.571428571428569</v>
      </c>
      <c r="CI1319" s="31">
        <v>9.3220338983050835E-2</v>
      </c>
      <c r="CJ1319" s="323">
        <v>7.1428571428571432</v>
      </c>
      <c r="CK1319" s="31">
        <v>1.1770244821092278E-2</v>
      </c>
      <c r="CL1319" s="323">
        <v>0.42857142857142855</v>
      </c>
      <c r="CM1319" s="31">
        <v>7.0621468926553661E-4</v>
      </c>
      <c r="CN1319" s="27">
        <v>24.514656308851198</v>
      </c>
      <c r="CO1319" s="27">
        <v>29.016500000000001</v>
      </c>
      <c r="CP1319" s="27">
        <v>31.49</v>
      </c>
      <c r="CQ1319" s="57"/>
    </row>
    <row r="1320" spans="1:95" x14ac:dyDescent="0.25">
      <c r="A1320" s="241"/>
      <c r="B1320" s="312">
        <v>0.45833299999999999</v>
      </c>
      <c r="C1320" s="97">
        <v>308.85714285714283</v>
      </c>
      <c r="D1320" s="264">
        <v>2.2857142857142856</v>
      </c>
      <c r="E1320" s="122">
        <v>6.8571428571428568</v>
      </c>
      <c r="F1320" s="122">
        <v>19</v>
      </c>
      <c r="G1320" s="122">
        <v>97.714285714285708</v>
      </c>
      <c r="H1320" s="122">
        <v>149.42857142857142</v>
      </c>
      <c r="I1320" s="122">
        <v>29.857142857142858</v>
      </c>
      <c r="J1320" s="122">
        <v>3.2857142857142856</v>
      </c>
      <c r="K1320" s="122">
        <v>0.42857142857142855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33.428571428571431</v>
      </c>
      <c r="Y1320" s="31">
        <v>0.1082331174838113</v>
      </c>
      <c r="Z1320" s="323">
        <v>3.7142857142857144</v>
      </c>
      <c r="AA1320" s="31">
        <v>1.20259019426457E-2</v>
      </c>
      <c r="AB1320" s="323">
        <v>0</v>
      </c>
      <c r="AC1320" s="31">
        <v>0</v>
      </c>
      <c r="AD1320" s="27">
        <v>25.466632747456107</v>
      </c>
      <c r="AE1320" s="27">
        <v>29.23</v>
      </c>
      <c r="AF1320" s="27">
        <v>31.825499999999995</v>
      </c>
      <c r="AG1320" s="57"/>
      <c r="AH1320" s="97">
        <v>264</v>
      </c>
      <c r="AI1320" s="264">
        <v>6.8571428571428568</v>
      </c>
      <c r="AJ1320" s="122">
        <v>13</v>
      </c>
      <c r="AK1320" s="122">
        <v>31</v>
      </c>
      <c r="AL1320" s="122">
        <v>93.428571428571431</v>
      </c>
      <c r="AM1320" s="122">
        <v>97.714285714285708</v>
      </c>
      <c r="AN1320" s="122">
        <v>20</v>
      </c>
      <c r="AO1320" s="122">
        <v>1.8571428571428572</v>
      </c>
      <c r="AP1320" s="122">
        <v>0.14285714285714285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21.857142857142858</v>
      </c>
      <c r="BD1320" s="31">
        <v>8.2792207792207792E-2</v>
      </c>
      <c r="BE1320" s="323">
        <v>2</v>
      </c>
      <c r="BF1320" s="31">
        <v>7.575757575757576E-3</v>
      </c>
      <c r="BG1320" s="323">
        <v>0</v>
      </c>
      <c r="BH1320" s="31">
        <v>0</v>
      </c>
      <c r="BI1320" s="27">
        <v>23.743014069264028</v>
      </c>
      <c r="BJ1320" s="27">
        <v>28.4465</v>
      </c>
      <c r="BK1320" s="27">
        <v>31.100999999999999</v>
      </c>
      <c r="BL1320" s="57"/>
      <c r="BM1320" s="97">
        <v>572.85714285714278</v>
      </c>
      <c r="BN1320" s="264">
        <v>9.1428571428571423</v>
      </c>
      <c r="BO1320" s="122">
        <v>19.857142857142858</v>
      </c>
      <c r="BP1320" s="122">
        <v>50</v>
      </c>
      <c r="BQ1320" s="122">
        <v>191.14285714285714</v>
      </c>
      <c r="BR1320" s="122">
        <v>247.14285714285714</v>
      </c>
      <c r="BS1320" s="122">
        <v>49.857142857142854</v>
      </c>
      <c r="BT1320" s="122">
        <v>5.1428571428571432</v>
      </c>
      <c r="BU1320" s="122">
        <v>0.5714285714285714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55.285714285714285</v>
      </c>
      <c r="CI1320" s="31">
        <v>9.650872817955114E-2</v>
      </c>
      <c r="CJ1320" s="323">
        <v>5.7142857142857144</v>
      </c>
      <c r="CK1320" s="31">
        <v>9.9750623441396524E-3</v>
      </c>
      <c r="CL1320" s="323">
        <v>0</v>
      </c>
      <c r="CM1320" s="31">
        <v>0</v>
      </c>
      <c r="CN1320" s="27">
        <v>24.672306733167098</v>
      </c>
      <c r="CO1320" s="27">
        <v>28.94</v>
      </c>
      <c r="CP1320" s="27">
        <v>31.48</v>
      </c>
      <c r="CQ1320" s="57"/>
    </row>
    <row r="1321" spans="1:95" x14ac:dyDescent="0.25">
      <c r="A1321" s="241"/>
      <c r="B1321" s="312">
        <v>0.5</v>
      </c>
      <c r="C1321" s="97">
        <v>336.14285714285717</v>
      </c>
      <c r="D1321" s="264">
        <v>3</v>
      </c>
      <c r="E1321" s="122">
        <v>8.8571428571428577</v>
      </c>
      <c r="F1321" s="122">
        <v>24.714285714285715</v>
      </c>
      <c r="G1321" s="122">
        <v>101.42857142857143</v>
      </c>
      <c r="H1321" s="122">
        <v>152.14285714285714</v>
      </c>
      <c r="I1321" s="122">
        <v>40.714285714285715</v>
      </c>
      <c r="J1321" s="122">
        <v>5.1428571428571432</v>
      </c>
      <c r="K1321" s="122">
        <v>0.14285714285714285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45.571428571428569</v>
      </c>
      <c r="Y1321" s="31">
        <v>0.13557161070973225</v>
      </c>
      <c r="Z1321" s="323">
        <v>5.2857142857142856</v>
      </c>
      <c r="AA1321" s="31">
        <v>1.5724606884827876E-2</v>
      </c>
      <c r="AB1321" s="323">
        <v>0</v>
      </c>
      <c r="AC1321" s="31">
        <v>0</v>
      </c>
      <c r="AD1321" s="27">
        <v>25.394700382490424</v>
      </c>
      <c r="AE1321" s="27">
        <v>29.77</v>
      </c>
      <c r="AF1321" s="27">
        <v>32.16899999999999</v>
      </c>
      <c r="AG1321" s="57"/>
      <c r="AH1321" s="97">
        <v>243.42857142857139</v>
      </c>
      <c r="AI1321" s="264">
        <v>2.7142857142857144</v>
      </c>
      <c r="AJ1321" s="122">
        <v>11.428571428571429</v>
      </c>
      <c r="AK1321" s="122">
        <v>29</v>
      </c>
      <c r="AL1321" s="122">
        <v>80.714285714285708</v>
      </c>
      <c r="AM1321" s="122">
        <v>98.714285714285708</v>
      </c>
      <c r="AN1321" s="122">
        <v>18.285714285714285</v>
      </c>
      <c r="AO1321" s="122">
        <v>2.2857142857142856</v>
      </c>
      <c r="AP1321" s="122">
        <v>0.2857142857142857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20.857142857142858</v>
      </c>
      <c r="BD1321" s="31">
        <v>8.5680751173708936E-2</v>
      </c>
      <c r="BE1321" s="323">
        <v>2.5714285714285716</v>
      </c>
      <c r="BF1321" s="31">
        <v>1.0563380281690144E-2</v>
      </c>
      <c r="BG1321" s="323">
        <v>0</v>
      </c>
      <c r="BH1321" s="31">
        <v>0</v>
      </c>
      <c r="BI1321" s="27">
        <v>24.236379107981232</v>
      </c>
      <c r="BJ1321" s="27">
        <v>28.76</v>
      </c>
      <c r="BK1321" s="27">
        <v>30.967500000000001</v>
      </c>
      <c r="BL1321" s="57"/>
      <c r="BM1321" s="97">
        <v>579.57142857142867</v>
      </c>
      <c r="BN1321" s="264">
        <v>5.7142857142857144</v>
      </c>
      <c r="BO1321" s="122">
        <v>20.285714285714285</v>
      </c>
      <c r="BP1321" s="122">
        <v>53.714285714285715</v>
      </c>
      <c r="BQ1321" s="122">
        <v>182.14285714285714</v>
      </c>
      <c r="BR1321" s="122">
        <v>250.85714285714286</v>
      </c>
      <c r="BS1321" s="122">
        <v>59</v>
      </c>
      <c r="BT1321" s="122">
        <v>7.4285714285714288</v>
      </c>
      <c r="BU1321" s="122">
        <v>0.42857142857142855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66.428571428571431</v>
      </c>
      <c r="CI1321" s="31">
        <v>0.11461671185605125</v>
      </c>
      <c r="CJ1321" s="323">
        <v>7.8571428571428568</v>
      </c>
      <c r="CK1321" s="31">
        <v>1.3556815380823265E-2</v>
      </c>
      <c r="CL1321" s="323">
        <v>0</v>
      </c>
      <c r="CM1321" s="31">
        <v>0</v>
      </c>
      <c r="CN1321" s="27">
        <v>24.908188316490044</v>
      </c>
      <c r="CO1321" s="27">
        <v>29.382999999999996</v>
      </c>
      <c r="CP1321" s="27">
        <v>31.75</v>
      </c>
      <c r="CQ1321" s="57"/>
    </row>
    <row r="1322" spans="1:95" x14ac:dyDescent="0.25">
      <c r="A1322" s="241"/>
      <c r="B1322" s="312">
        <v>0.54166700000000001</v>
      </c>
      <c r="C1322" s="97">
        <v>318.28571428571433</v>
      </c>
      <c r="D1322" s="264">
        <v>1.4285714285714286</v>
      </c>
      <c r="E1322" s="122">
        <v>5.2857142857142856</v>
      </c>
      <c r="F1322" s="122">
        <v>21.714285714285715</v>
      </c>
      <c r="G1322" s="122">
        <v>96</v>
      </c>
      <c r="H1322" s="122">
        <v>151.57142857142858</v>
      </c>
      <c r="I1322" s="122">
        <v>38.142857142857146</v>
      </c>
      <c r="J1322" s="122">
        <v>3.2857142857142856</v>
      </c>
      <c r="K1322" s="122">
        <v>0.7142857142857143</v>
      </c>
      <c r="L1322" s="122">
        <v>0.14285714285714285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42.142857142857146</v>
      </c>
      <c r="Y1322" s="31">
        <v>0.13240574506283662</v>
      </c>
      <c r="Z1322" s="323">
        <v>4.1428571428571432</v>
      </c>
      <c r="AA1322" s="31">
        <v>1.3016157989228007E-2</v>
      </c>
      <c r="AB1322" s="323">
        <v>0.14285714285714285</v>
      </c>
      <c r="AC1322" s="31">
        <v>4.488330341113105E-4</v>
      </c>
      <c r="AD1322" s="27">
        <v>25.712082585278296</v>
      </c>
      <c r="AE1322" s="27">
        <v>29.69</v>
      </c>
      <c r="AF1322" s="27">
        <v>32.415499999999994</v>
      </c>
      <c r="AG1322" s="57"/>
      <c r="AH1322" s="97">
        <v>246.28571428571431</v>
      </c>
      <c r="AI1322" s="264">
        <v>3.8571428571428572</v>
      </c>
      <c r="AJ1322" s="122">
        <v>9.8571428571428577</v>
      </c>
      <c r="AK1322" s="122">
        <v>23.142857142857142</v>
      </c>
      <c r="AL1322" s="122">
        <v>83.857142857142861</v>
      </c>
      <c r="AM1322" s="122">
        <v>100.85714285714286</v>
      </c>
      <c r="AN1322" s="122">
        <v>22</v>
      </c>
      <c r="AO1322" s="122">
        <v>2.5714285714285716</v>
      </c>
      <c r="AP1322" s="122">
        <v>0.14285714285714285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24.571428571428573</v>
      </c>
      <c r="BD1322" s="31">
        <v>9.9767981438515077E-2</v>
      </c>
      <c r="BE1322" s="323">
        <v>2.7142857142857144</v>
      </c>
      <c r="BF1322" s="31">
        <v>1.1020881670533642E-2</v>
      </c>
      <c r="BG1322" s="323">
        <v>0</v>
      </c>
      <c r="BH1322" s="31">
        <v>0</v>
      </c>
      <c r="BI1322" s="27">
        <v>24.49011020881672</v>
      </c>
      <c r="BJ1322" s="27">
        <v>28.9925</v>
      </c>
      <c r="BK1322" s="27">
        <v>31.544999999999998</v>
      </c>
      <c r="BL1322" s="57"/>
      <c r="BM1322" s="97">
        <v>564.57142857142856</v>
      </c>
      <c r="BN1322" s="264">
        <v>5.2857142857142856</v>
      </c>
      <c r="BO1322" s="122">
        <v>15.142857142857142</v>
      </c>
      <c r="BP1322" s="122">
        <v>44.857142857142854</v>
      </c>
      <c r="BQ1322" s="122">
        <v>179.85714285714286</v>
      </c>
      <c r="BR1322" s="122">
        <v>252.42857142857142</v>
      </c>
      <c r="BS1322" s="122">
        <v>60.142857142857146</v>
      </c>
      <c r="BT1322" s="122">
        <v>5.8571428571428568</v>
      </c>
      <c r="BU1322" s="122">
        <v>0.8571428571428571</v>
      </c>
      <c r="BV1322" s="122">
        <v>0.14285714285714285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66.714285714285708</v>
      </c>
      <c r="CI1322" s="31">
        <v>0.11816801619433198</v>
      </c>
      <c r="CJ1322" s="323">
        <v>6.8571428571428568</v>
      </c>
      <c r="CK1322" s="31">
        <v>1.2145748987854251E-2</v>
      </c>
      <c r="CL1322" s="323">
        <v>0.14285714285714285</v>
      </c>
      <c r="CM1322" s="31">
        <v>2.5303643724696357E-4</v>
      </c>
      <c r="CN1322" s="27">
        <v>25.179015688259085</v>
      </c>
      <c r="CO1322" s="27">
        <v>29.380499999999998</v>
      </c>
      <c r="CP1322" s="27">
        <v>32.100499999999997</v>
      </c>
      <c r="CQ1322" s="57"/>
    </row>
    <row r="1323" spans="1:95" x14ac:dyDescent="0.25">
      <c r="A1323" s="241"/>
      <c r="B1323" s="312">
        <v>0.58333299999999999</v>
      </c>
      <c r="C1323" s="97">
        <v>344.28571428571428</v>
      </c>
      <c r="D1323" s="264">
        <v>1.8571428571428572</v>
      </c>
      <c r="E1323" s="122">
        <v>6.1428571428571432</v>
      </c>
      <c r="F1323" s="122">
        <v>21.428571428571427</v>
      </c>
      <c r="G1323" s="122">
        <v>113.42857142857143</v>
      </c>
      <c r="H1323" s="122">
        <v>153.57142857142858</v>
      </c>
      <c r="I1323" s="122">
        <v>41.571428571428569</v>
      </c>
      <c r="J1323" s="122">
        <v>5.7142857142857144</v>
      </c>
      <c r="K1323" s="122">
        <v>0.5714285714285714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47.857142857142854</v>
      </c>
      <c r="Y1323" s="31">
        <v>0.13900414937759337</v>
      </c>
      <c r="Z1323" s="323">
        <v>6.2857142857142856</v>
      </c>
      <c r="AA1323" s="31">
        <v>1.8257261410788383E-2</v>
      </c>
      <c r="AB1323" s="323">
        <v>0</v>
      </c>
      <c r="AC1323" s="31">
        <v>0</v>
      </c>
      <c r="AD1323" s="27">
        <v>25.648875518672202</v>
      </c>
      <c r="AE1323" s="27">
        <v>29.74</v>
      </c>
      <c r="AF1323" s="27">
        <v>32.948999999999998</v>
      </c>
      <c r="AG1323" s="57"/>
      <c r="AH1323" s="97">
        <v>246.28571428571428</v>
      </c>
      <c r="AI1323" s="264">
        <v>1.5714285714285714</v>
      </c>
      <c r="AJ1323" s="122">
        <v>5.5714285714285712</v>
      </c>
      <c r="AK1323" s="122">
        <v>25.285714285714285</v>
      </c>
      <c r="AL1323" s="122">
        <v>87.428571428571431</v>
      </c>
      <c r="AM1323" s="122">
        <v>101.42857142857143</v>
      </c>
      <c r="AN1323" s="122">
        <v>21.428571428571427</v>
      </c>
      <c r="AO1323" s="122">
        <v>3.5714285714285716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24.857142857142858</v>
      </c>
      <c r="BD1323" s="31">
        <v>0.10092807424593968</v>
      </c>
      <c r="BE1323" s="323">
        <v>3.5714285714285716</v>
      </c>
      <c r="BF1323" s="31">
        <v>1.4501160092807426E-2</v>
      </c>
      <c r="BG1323" s="323">
        <v>0</v>
      </c>
      <c r="BH1323" s="31">
        <v>0</v>
      </c>
      <c r="BI1323" s="27">
        <v>24.862917633410618</v>
      </c>
      <c r="BJ1323" s="27">
        <v>29.09</v>
      </c>
      <c r="BK1323" s="27">
        <v>31.852499999999999</v>
      </c>
      <c r="BL1323" s="57"/>
      <c r="BM1323" s="97">
        <v>590.57142857142867</v>
      </c>
      <c r="BN1323" s="264">
        <v>3.4285714285714284</v>
      </c>
      <c r="BO1323" s="122">
        <v>11.714285714285714</v>
      </c>
      <c r="BP1323" s="122">
        <v>46.714285714285715</v>
      </c>
      <c r="BQ1323" s="122">
        <v>200.85714285714286</v>
      </c>
      <c r="BR1323" s="122">
        <v>255</v>
      </c>
      <c r="BS1323" s="122">
        <v>63</v>
      </c>
      <c r="BT1323" s="122">
        <v>9.2857142857142865</v>
      </c>
      <c r="BU1323" s="122">
        <v>0.5714285714285714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72.714285714285708</v>
      </c>
      <c r="CI1323" s="31">
        <v>0.12312530237058536</v>
      </c>
      <c r="CJ1323" s="323">
        <v>9.8571428571428577</v>
      </c>
      <c r="CK1323" s="31">
        <v>1.6690856313497822E-2</v>
      </c>
      <c r="CL1323" s="323">
        <v>0</v>
      </c>
      <c r="CM1323" s="31">
        <v>0</v>
      </c>
      <c r="CN1323" s="27">
        <v>25.321107885824873</v>
      </c>
      <c r="CO1323" s="27">
        <v>29.467500000000001</v>
      </c>
      <c r="CP1323" s="27">
        <v>32.602499999999999</v>
      </c>
      <c r="CQ1323" s="57"/>
    </row>
    <row r="1324" spans="1:95" x14ac:dyDescent="0.25">
      <c r="A1324" s="241"/>
      <c r="B1324" s="312">
        <v>0.625</v>
      </c>
      <c r="C1324" s="97">
        <v>377.71428571428572</v>
      </c>
      <c r="D1324" s="264">
        <v>3.8571428571428572</v>
      </c>
      <c r="E1324" s="122">
        <v>9</v>
      </c>
      <c r="F1324" s="122">
        <v>30.428571428571427</v>
      </c>
      <c r="G1324" s="122">
        <v>118.42857142857143</v>
      </c>
      <c r="H1324" s="122">
        <v>171.57142857142858</v>
      </c>
      <c r="I1324" s="122">
        <v>38.571428571428569</v>
      </c>
      <c r="J1324" s="122">
        <v>5.5714285714285712</v>
      </c>
      <c r="K1324" s="122">
        <v>0.2857142857142857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44.428571428571431</v>
      </c>
      <c r="Y1324" s="31">
        <v>0.11762481089258699</v>
      </c>
      <c r="Z1324" s="323">
        <v>5.7142857142857144</v>
      </c>
      <c r="AA1324" s="31">
        <v>1.5128593040847202E-2</v>
      </c>
      <c r="AB1324" s="323">
        <v>0</v>
      </c>
      <c r="AC1324" s="31">
        <v>0</v>
      </c>
      <c r="AD1324" s="27">
        <v>25.219322995461393</v>
      </c>
      <c r="AE1324" s="27">
        <v>29.4925</v>
      </c>
      <c r="AF1324" s="27">
        <v>32</v>
      </c>
      <c r="AG1324" s="57"/>
      <c r="AH1324" s="97">
        <v>250</v>
      </c>
      <c r="AI1324" s="264">
        <v>8</v>
      </c>
      <c r="AJ1324" s="122">
        <v>11.857142857142858</v>
      </c>
      <c r="AK1324" s="122">
        <v>31.142857142857142</v>
      </c>
      <c r="AL1324" s="122">
        <v>87.428571428571431</v>
      </c>
      <c r="AM1324" s="122">
        <v>89.571428571428569</v>
      </c>
      <c r="AN1324" s="122">
        <v>19.714285714285715</v>
      </c>
      <c r="AO1324" s="122">
        <v>2.2857142857142856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21.857142857142858</v>
      </c>
      <c r="BD1324" s="31">
        <v>8.7428571428571425E-2</v>
      </c>
      <c r="BE1324" s="323">
        <v>2.2857142857142856</v>
      </c>
      <c r="BF1324" s="31">
        <v>9.1428571428571418E-3</v>
      </c>
      <c r="BG1324" s="323">
        <v>0</v>
      </c>
      <c r="BH1324" s="31">
        <v>0</v>
      </c>
      <c r="BI1324" s="27">
        <v>23.602531428571446</v>
      </c>
      <c r="BJ1324" s="27">
        <v>28.7135</v>
      </c>
      <c r="BK1324" s="27">
        <v>31.488999999999997</v>
      </c>
      <c r="BL1324" s="57"/>
      <c r="BM1324" s="97">
        <v>627.71428571428578</v>
      </c>
      <c r="BN1324" s="264">
        <v>11.857142857142858</v>
      </c>
      <c r="BO1324" s="122">
        <v>20.857142857142858</v>
      </c>
      <c r="BP1324" s="122">
        <v>61.571428571428569</v>
      </c>
      <c r="BQ1324" s="122">
        <v>205.85714285714286</v>
      </c>
      <c r="BR1324" s="122">
        <v>261.14285714285717</v>
      </c>
      <c r="BS1324" s="122">
        <v>58.285714285714285</v>
      </c>
      <c r="BT1324" s="122">
        <v>7.8571428571428568</v>
      </c>
      <c r="BU1324" s="122">
        <v>0.2857142857142857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66.285714285714292</v>
      </c>
      <c r="CI1324" s="31">
        <v>0.10559854346836595</v>
      </c>
      <c r="CJ1324" s="323">
        <v>8</v>
      </c>
      <c r="CK1324" s="31">
        <v>1.2744651797906235E-2</v>
      </c>
      <c r="CL1324" s="323">
        <v>0</v>
      </c>
      <c r="CM1324" s="31">
        <v>0</v>
      </c>
      <c r="CN1324" s="27">
        <v>24.575402822030089</v>
      </c>
      <c r="CO1324" s="27">
        <v>29.18</v>
      </c>
      <c r="CP1324" s="27">
        <v>31.797499999999999</v>
      </c>
      <c r="CQ1324" s="57"/>
    </row>
    <row r="1325" spans="1:95" x14ac:dyDescent="0.25">
      <c r="A1325" s="241"/>
      <c r="B1325" s="312">
        <v>0.66666700000000001</v>
      </c>
      <c r="C1325" s="97">
        <v>364.28571428571428</v>
      </c>
      <c r="D1325" s="264">
        <v>18.142857142857142</v>
      </c>
      <c r="E1325" s="122">
        <v>27.142857142857142</v>
      </c>
      <c r="F1325" s="122">
        <v>40.142857142857146</v>
      </c>
      <c r="G1325" s="122">
        <v>102.42857142857143</v>
      </c>
      <c r="H1325" s="122">
        <v>131.42857142857142</v>
      </c>
      <c r="I1325" s="122">
        <v>40.285714285714285</v>
      </c>
      <c r="J1325" s="122">
        <v>4.2857142857142856</v>
      </c>
      <c r="K1325" s="122">
        <v>0.42857142857142855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45</v>
      </c>
      <c r="Y1325" s="31">
        <v>0.12352941176470589</v>
      </c>
      <c r="Z1325" s="323">
        <v>4.7142857142857144</v>
      </c>
      <c r="AA1325" s="31">
        <v>1.2941176470588235E-2</v>
      </c>
      <c r="AB1325" s="323">
        <v>0</v>
      </c>
      <c r="AC1325" s="31">
        <v>0</v>
      </c>
      <c r="AD1325" s="27">
        <v>23.563305882352889</v>
      </c>
      <c r="AE1325" s="27">
        <v>29.37</v>
      </c>
      <c r="AF1325" s="27">
        <v>32.15</v>
      </c>
      <c r="AG1325" s="57"/>
      <c r="AH1325" s="97">
        <v>203.42857142857142</v>
      </c>
      <c r="AI1325" s="264">
        <v>8.4285714285714288</v>
      </c>
      <c r="AJ1325" s="122">
        <v>16.142857142857142</v>
      </c>
      <c r="AK1325" s="122">
        <v>26.428571428571427</v>
      </c>
      <c r="AL1325" s="122">
        <v>68.571428571428569</v>
      </c>
      <c r="AM1325" s="122">
        <v>63.428571428571431</v>
      </c>
      <c r="AN1325" s="122">
        <v>17.857142857142858</v>
      </c>
      <c r="AO1325" s="122">
        <v>2.4285714285714284</v>
      </c>
      <c r="AP1325" s="122">
        <v>0.14285714285714285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20.428571428571427</v>
      </c>
      <c r="BD1325" s="31">
        <v>0.10042134831460674</v>
      </c>
      <c r="BE1325" s="323">
        <v>2.5714285714285716</v>
      </c>
      <c r="BF1325" s="31">
        <v>1.2640449438202249E-2</v>
      </c>
      <c r="BG1325" s="323">
        <v>0</v>
      </c>
      <c r="BH1325" s="31">
        <v>0</v>
      </c>
      <c r="BI1325" s="27">
        <v>22.971285112359517</v>
      </c>
      <c r="BJ1325" s="27">
        <v>28.635000000000002</v>
      </c>
      <c r="BK1325" s="27">
        <v>31.479999999999997</v>
      </c>
      <c r="BL1325" s="57"/>
      <c r="BM1325" s="97">
        <v>567.71428571428567</v>
      </c>
      <c r="BN1325" s="264">
        <v>26.571428571428573</v>
      </c>
      <c r="BO1325" s="122">
        <v>43.285714285714285</v>
      </c>
      <c r="BP1325" s="122">
        <v>66.571428571428569</v>
      </c>
      <c r="BQ1325" s="122">
        <v>171</v>
      </c>
      <c r="BR1325" s="122">
        <v>194.85714285714286</v>
      </c>
      <c r="BS1325" s="122">
        <v>58.142857142857146</v>
      </c>
      <c r="BT1325" s="122">
        <v>6.7142857142857144</v>
      </c>
      <c r="BU1325" s="122">
        <v>0.5714285714285714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65.428571428571431</v>
      </c>
      <c r="CI1325" s="31">
        <v>0.1152491192752894</v>
      </c>
      <c r="CJ1325" s="323">
        <v>7.2857142857142856</v>
      </c>
      <c r="CK1325" s="31">
        <v>1.2833417211877203E-2</v>
      </c>
      <c r="CL1325" s="323">
        <v>0</v>
      </c>
      <c r="CM1325" s="31">
        <v>0</v>
      </c>
      <c r="CN1325" s="27">
        <v>23.351167589330657</v>
      </c>
      <c r="CO1325" s="27">
        <v>29.16</v>
      </c>
      <c r="CP1325" s="27">
        <v>31.8825</v>
      </c>
      <c r="CQ1325" s="57"/>
    </row>
    <row r="1326" spans="1:95" x14ac:dyDescent="0.25">
      <c r="A1326" s="241"/>
      <c r="B1326" s="312">
        <v>0.70833299999999999</v>
      </c>
      <c r="C1326" s="97">
        <v>378.71428571428572</v>
      </c>
      <c r="D1326" s="264">
        <v>5.7142857142857144</v>
      </c>
      <c r="E1326" s="122">
        <v>22.571428571428573</v>
      </c>
      <c r="F1326" s="122">
        <v>30.142857142857142</v>
      </c>
      <c r="G1326" s="122">
        <v>123.28571428571429</v>
      </c>
      <c r="H1326" s="122">
        <v>160.42857142857142</v>
      </c>
      <c r="I1326" s="122">
        <v>32</v>
      </c>
      <c r="J1326" s="122">
        <v>3.7142857142857144</v>
      </c>
      <c r="K1326" s="122">
        <v>0.7142857142857143</v>
      </c>
      <c r="L1326" s="122">
        <v>0</v>
      </c>
      <c r="M1326" s="122">
        <v>0</v>
      </c>
      <c r="N1326" s="122">
        <v>0.14285714285714285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36.285714285714285</v>
      </c>
      <c r="Y1326" s="31">
        <v>9.5812900792153904E-2</v>
      </c>
      <c r="Z1326" s="323">
        <v>4.5714285714285712</v>
      </c>
      <c r="AA1326" s="31">
        <v>1.2070916635231988E-2</v>
      </c>
      <c r="AB1326" s="323">
        <v>0.14285714285714285</v>
      </c>
      <c r="AC1326" s="31">
        <v>3.7721614485099962E-4</v>
      </c>
      <c r="AD1326" s="27">
        <v>24.427642399094697</v>
      </c>
      <c r="AE1326" s="27">
        <v>28.92</v>
      </c>
      <c r="AF1326" s="27">
        <v>31.418000000000003</v>
      </c>
      <c r="AG1326" s="57"/>
      <c r="AH1326" s="97">
        <v>214.57142857142858</v>
      </c>
      <c r="AI1326" s="264">
        <v>9.4285714285714288</v>
      </c>
      <c r="AJ1326" s="122">
        <v>13.571428571428571</v>
      </c>
      <c r="AK1326" s="122">
        <v>31.571428571428573</v>
      </c>
      <c r="AL1326" s="122">
        <v>65</v>
      </c>
      <c r="AM1326" s="122">
        <v>76.142857142857139</v>
      </c>
      <c r="AN1326" s="122">
        <v>16.142857142857142</v>
      </c>
      <c r="AO1326" s="122">
        <v>2.1428571428571428</v>
      </c>
      <c r="AP1326" s="122">
        <v>0.5714285714285714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18.857142857142858</v>
      </c>
      <c r="BD1326" s="31">
        <v>8.7882822902796268E-2</v>
      </c>
      <c r="BE1326" s="323">
        <v>2.7142857142857144</v>
      </c>
      <c r="BF1326" s="31">
        <v>1.2649800266311585E-2</v>
      </c>
      <c r="BG1326" s="323">
        <v>0</v>
      </c>
      <c r="BH1326" s="31">
        <v>0</v>
      </c>
      <c r="BI1326" s="27">
        <v>23.150186418109147</v>
      </c>
      <c r="BJ1326" s="27">
        <v>28.8155</v>
      </c>
      <c r="BK1326" s="27">
        <v>31.4285</v>
      </c>
      <c r="BL1326" s="57"/>
      <c r="BM1326" s="97">
        <v>593.28571428571433</v>
      </c>
      <c r="BN1326" s="264">
        <v>15.142857142857142</v>
      </c>
      <c r="BO1326" s="122">
        <v>36.142857142857146</v>
      </c>
      <c r="BP1326" s="122">
        <v>61.714285714285715</v>
      </c>
      <c r="BQ1326" s="122">
        <v>188.28571428571428</v>
      </c>
      <c r="BR1326" s="122">
        <v>236.57142857142858</v>
      </c>
      <c r="BS1326" s="122">
        <v>48.142857142857146</v>
      </c>
      <c r="BT1326" s="122">
        <v>5.8571428571428568</v>
      </c>
      <c r="BU1326" s="122">
        <v>1.2857142857142858</v>
      </c>
      <c r="BV1326" s="122">
        <v>0</v>
      </c>
      <c r="BW1326" s="122">
        <v>0</v>
      </c>
      <c r="BX1326" s="122">
        <v>0.14285714285714285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55.142857142857146</v>
      </c>
      <c r="CI1326" s="31">
        <v>9.2944859137972541E-2</v>
      </c>
      <c r="CJ1326" s="323">
        <v>7.2857142857142856</v>
      </c>
      <c r="CK1326" s="31">
        <v>1.2280279316156995E-2</v>
      </c>
      <c r="CL1326" s="323">
        <v>0.14285714285714285</v>
      </c>
      <c r="CM1326" s="31">
        <v>2.4078979051288222E-4</v>
      </c>
      <c r="CN1326" s="27">
        <v>23.965629665302117</v>
      </c>
      <c r="CO1326" s="27">
        <v>28.89</v>
      </c>
      <c r="CP1326" s="27">
        <v>31.422999999999998</v>
      </c>
      <c r="CQ1326" s="57"/>
    </row>
    <row r="1327" spans="1:95" x14ac:dyDescent="0.25">
      <c r="A1327" s="241"/>
      <c r="B1327" s="312">
        <v>0.75</v>
      </c>
      <c r="C1327" s="97">
        <v>308.28571428571433</v>
      </c>
      <c r="D1327" s="264">
        <v>3</v>
      </c>
      <c r="E1327" s="122">
        <v>11.142857142857142</v>
      </c>
      <c r="F1327" s="122">
        <v>20</v>
      </c>
      <c r="G1327" s="122">
        <v>96.571428571428569</v>
      </c>
      <c r="H1327" s="122">
        <v>135.14285714285714</v>
      </c>
      <c r="I1327" s="122">
        <v>37.428571428571431</v>
      </c>
      <c r="J1327" s="122">
        <v>4.2857142857142856</v>
      </c>
      <c r="K1327" s="122">
        <v>0.5714285714285714</v>
      </c>
      <c r="L1327" s="122">
        <v>0.14285714285714285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42.428571428571431</v>
      </c>
      <c r="Y1327" s="31">
        <v>0.13762743280815568</v>
      </c>
      <c r="Z1327" s="323">
        <v>5</v>
      </c>
      <c r="AA1327" s="31">
        <v>1.6218721037998145E-2</v>
      </c>
      <c r="AB1327" s="323">
        <v>0.14285714285714285</v>
      </c>
      <c r="AC1327" s="31">
        <v>4.633920296570898E-4</v>
      </c>
      <c r="AD1327" s="27">
        <v>25.287474513438347</v>
      </c>
      <c r="AE1327" s="27">
        <v>29.81</v>
      </c>
      <c r="AF1327" s="27">
        <v>32.061</v>
      </c>
      <c r="AG1327" s="57"/>
      <c r="AH1327" s="97">
        <v>211.71428571428572</v>
      </c>
      <c r="AI1327" s="264">
        <v>2.7142857142857144</v>
      </c>
      <c r="AJ1327" s="122">
        <v>6</v>
      </c>
      <c r="AK1327" s="122">
        <v>21.714285714285715</v>
      </c>
      <c r="AL1327" s="122">
        <v>75.857142857142861</v>
      </c>
      <c r="AM1327" s="122">
        <v>81.285714285714292</v>
      </c>
      <c r="AN1327" s="122">
        <v>20.571428571428573</v>
      </c>
      <c r="AO1327" s="122">
        <v>3.1428571428571428</v>
      </c>
      <c r="AP1327" s="122">
        <v>0.42857142857142855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24</v>
      </c>
      <c r="BD1327" s="31">
        <v>0.11336032388663968</v>
      </c>
      <c r="BE1327" s="323">
        <v>3.4285714285714284</v>
      </c>
      <c r="BF1327" s="31">
        <v>1.6194331983805668E-2</v>
      </c>
      <c r="BG1327" s="323">
        <v>0</v>
      </c>
      <c r="BH1327" s="31">
        <v>0</v>
      </c>
      <c r="BI1327" s="27">
        <v>24.606599190283408</v>
      </c>
      <c r="BJ1327" s="27">
        <v>29.210999999999999</v>
      </c>
      <c r="BK1327" s="27">
        <v>32.195500000000003</v>
      </c>
      <c r="BL1327" s="57"/>
      <c r="BM1327" s="97">
        <v>520</v>
      </c>
      <c r="BN1327" s="264">
        <v>5.7142857142857144</v>
      </c>
      <c r="BO1327" s="122">
        <v>17.142857142857142</v>
      </c>
      <c r="BP1327" s="122">
        <v>41.714285714285715</v>
      </c>
      <c r="BQ1327" s="122">
        <v>172.42857142857142</v>
      </c>
      <c r="BR1327" s="122">
        <v>216.42857142857142</v>
      </c>
      <c r="BS1327" s="122">
        <v>58</v>
      </c>
      <c r="BT1327" s="122">
        <v>7.4285714285714288</v>
      </c>
      <c r="BU1327" s="122">
        <v>1</v>
      </c>
      <c r="BV1327" s="122">
        <v>0.14285714285714285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66.428571428571431</v>
      </c>
      <c r="CI1327" s="31">
        <v>0.12774725274725274</v>
      </c>
      <c r="CJ1327" s="323">
        <v>8.4285714285714288</v>
      </c>
      <c r="CK1327" s="31">
        <v>1.620879120879121E-2</v>
      </c>
      <c r="CL1327" s="323">
        <v>0.14285714285714285</v>
      </c>
      <c r="CM1327" s="31">
        <v>2.7472527472527473E-4</v>
      </c>
      <c r="CN1327" s="27">
        <v>25.010260989010909</v>
      </c>
      <c r="CO1327" s="27">
        <v>29.6</v>
      </c>
      <c r="CP1327" s="27">
        <v>32.108499999999992</v>
      </c>
      <c r="CQ1327" s="57"/>
    </row>
    <row r="1328" spans="1:95" x14ac:dyDescent="0.25">
      <c r="A1328" s="241"/>
      <c r="B1328" s="312">
        <v>0.79166700000000001</v>
      </c>
      <c r="C1328" s="97">
        <v>197</v>
      </c>
      <c r="D1328" s="264">
        <v>1.1428571428571428</v>
      </c>
      <c r="E1328" s="122">
        <v>2.1428571428571428</v>
      </c>
      <c r="F1328" s="122">
        <v>7.7142857142857144</v>
      </c>
      <c r="G1328" s="122">
        <v>50.428571428571431</v>
      </c>
      <c r="H1328" s="122">
        <v>97</v>
      </c>
      <c r="I1328" s="122">
        <v>33.142857142857146</v>
      </c>
      <c r="J1328" s="122">
        <v>4.4285714285714288</v>
      </c>
      <c r="K1328" s="122">
        <v>0.7142857142857143</v>
      </c>
      <c r="L1328" s="122">
        <v>0.14285714285714285</v>
      </c>
      <c r="M1328" s="122">
        <v>0.14285714285714285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38.428571428571431</v>
      </c>
      <c r="Y1328" s="31">
        <v>0.19506889050036258</v>
      </c>
      <c r="Z1328" s="323">
        <v>5.4285714285714288</v>
      </c>
      <c r="AA1328" s="31">
        <v>2.7556200145032635E-2</v>
      </c>
      <c r="AB1328" s="323">
        <v>0.2857142857142857</v>
      </c>
      <c r="AC1328" s="31">
        <v>1.4503263234227699E-3</v>
      </c>
      <c r="AD1328" s="27">
        <v>26.705322697606967</v>
      </c>
      <c r="AE1328" s="27">
        <v>30.77</v>
      </c>
      <c r="AF1328" s="27">
        <v>33.65</v>
      </c>
      <c r="AG1328" s="57"/>
      <c r="AH1328" s="97">
        <v>170.71428571428572</v>
      </c>
      <c r="AI1328" s="264">
        <v>0.42857142857142855</v>
      </c>
      <c r="AJ1328" s="122">
        <v>0.7142857142857143</v>
      </c>
      <c r="AK1328" s="122">
        <v>9.1428571428571423</v>
      </c>
      <c r="AL1328" s="122">
        <v>54.857142857142854</v>
      </c>
      <c r="AM1328" s="122">
        <v>80.285714285714292</v>
      </c>
      <c r="AN1328" s="122">
        <v>21.142857142857142</v>
      </c>
      <c r="AO1328" s="122">
        <v>3.5714285714285716</v>
      </c>
      <c r="AP1328" s="122">
        <v>0.42857142857142855</v>
      </c>
      <c r="AQ1328" s="122">
        <v>0</v>
      </c>
      <c r="AR1328" s="122">
        <v>0</v>
      </c>
      <c r="AS1328" s="122">
        <v>0.14285714285714285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25.142857142857142</v>
      </c>
      <c r="BD1328" s="31">
        <v>0.14728033472803345</v>
      </c>
      <c r="BE1328" s="323">
        <v>4.1428571428571432</v>
      </c>
      <c r="BF1328" s="31">
        <v>2.4267782426778243E-2</v>
      </c>
      <c r="BG1328" s="323">
        <v>0.14285714285714285</v>
      </c>
      <c r="BH1328" s="31">
        <v>8.3682008368200832E-4</v>
      </c>
      <c r="BI1328" s="27">
        <v>26.127313807531376</v>
      </c>
      <c r="BJ1328" s="27">
        <v>29.98</v>
      </c>
      <c r="BK1328" s="27">
        <v>32.82</v>
      </c>
      <c r="BL1328" s="57"/>
      <c r="BM1328" s="97">
        <v>367.71428571428584</v>
      </c>
      <c r="BN1328" s="264">
        <v>1.5714285714285714</v>
      </c>
      <c r="BO1328" s="122">
        <v>2.8571428571428572</v>
      </c>
      <c r="BP1328" s="122">
        <v>16.857142857142858</v>
      </c>
      <c r="BQ1328" s="122">
        <v>105.28571428571429</v>
      </c>
      <c r="BR1328" s="122">
        <v>177.28571428571428</v>
      </c>
      <c r="BS1328" s="122">
        <v>54.285714285714285</v>
      </c>
      <c r="BT1328" s="122">
        <v>8</v>
      </c>
      <c r="BU1328" s="122">
        <v>1.1428571428571428</v>
      </c>
      <c r="BV1328" s="122">
        <v>0.14285714285714285</v>
      </c>
      <c r="BW1328" s="122">
        <v>0.14285714285714285</v>
      </c>
      <c r="BX1328" s="122">
        <v>0.14285714285714285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63.571428571428569</v>
      </c>
      <c r="CI1328" s="31">
        <v>0.17288267288267281</v>
      </c>
      <c r="CJ1328" s="323">
        <v>9.5714285714285712</v>
      </c>
      <c r="CK1328" s="31">
        <v>2.6029526029526021E-2</v>
      </c>
      <c r="CL1328" s="323">
        <v>0.42857142857142855</v>
      </c>
      <c r="CM1328" s="31">
        <v>1.1655011655011651E-3</v>
      </c>
      <c r="CN1328" s="27">
        <v>26.436977466977478</v>
      </c>
      <c r="CO1328" s="27">
        <v>30.43</v>
      </c>
      <c r="CP1328" s="27">
        <v>33.322500000000005</v>
      </c>
      <c r="CQ1328" s="57"/>
    </row>
    <row r="1329" spans="1:95" x14ac:dyDescent="0.25">
      <c r="A1329" s="241"/>
      <c r="B1329" s="312">
        <v>0.83333299999999999</v>
      </c>
      <c r="C1329" s="97">
        <v>136.57142857142858</v>
      </c>
      <c r="D1329" s="264">
        <v>0.5714285714285714</v>
      </c>
      <c r="E1329" s="122">
        <v>1</v>
      </c>
      <c r="F1329" s="122">
        <v>2.5714285714285716</v>
      </c>
      <c r="G1329" s="122">
        <v>34.142857142857146</v>
      </c>
      <c r="H1329" s="122">
        <v>63</v>
      </c>
      <c r="I1329" s="122">
        <v>28.285714285714285</v>
      </c>
      <c r="J1329" s="122">
        <v>6.1428571428571432</v>
      </c>
      <c r="K1329" s="122">
        <v>0.8571428571428571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35.285714285714285</v>
      </c>
      <c r="Y1329" s="31">
        <v>0.25836820083682005</v>
      </c>
      <c r="Z1329" s="323">
        <v>7</v>
      </c>
      <c r="AA1329" s="31">
        <v>5.1255230125523008E-2</v>
      </c>
      <c r="AB1329" s="323">
        <v>0</v>
      </c>
      <c r="AC1329" s="31">
        <v>0</v>
      </c>
      <c r="AD1329" s="27">
        <v>27.459069037656903</v>
      </c>
      <c r="AE1329" s="27">
        <v>31.55</v>
      </c>
      <c r="AF1329" s="27">
        <v>35.103000000000002</v>
      </c>
      <c r="AG1329" s="57"/>
      <c r="AH1329" s="97">
        <v>119.42857142857142</v>
      </c>
      <c r="AI1329" s="264">
        <v>0.14285714285714285</v>
      </c>
      <c r="AJ1329" s="122">
        <v>0.42857142857142855</v>
      </c>
      <c r="AK1329" s="122">
        <v>4.1428571428571432</v>
      </c>
      <c r="AL1329" s="122">
        <v>32.857142857142854</v>
      </c>
      <c r="AM1329" s="122">
        <v>60.857142857142854</v>
      </c>
      <c r="AN1329" s="122">
        <v>18</v>
      </c>
      <c r="AO1329" s="122">
        <v>2.2857142857142856</v>
      </c>
      <c r="AP1329" s="122">
        <v>0.5714285714285714</v>
      </c>
      <c r="AQ1329" s="122">
        <v>0.14285714285714285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21</v>
      </c>
      <c r="BD1329" s="31">
        <v>0.17583732057416271</v>
      </c>
      <c r="BE1329" s="323">
        <v>3</v>
      </c>
      <c r="BF1329" s="31">
        <v>2.5119617224880385E-2</v>
      </c>
      <c r="BG1329" s="323">
        <v>0.14285714285714285</v>
      </c>
      <c r="BH1329" s="31">
        <v>1.1961722488038277E-3</v>
      </c>
      <c r="BI1329" s="27">
        <v>26.710825358851672</v>
      </c>
      <c r="BJ1329" s="27">
        <v>30.363499999999998</v>
      </c>
      <c r="BK1329" s="27">
        <v>33.390999999999991</v>
      </c>
      <c r="BL1329" s="57"/>
      <c r="BM1329" s="97">
        <v>255.99999999999997</v>
      </c>
      <c r="BN1329" s="264">
        <v>0.7142857142857143</v>
      </c>
      <c r="BO1329" s="122">
        <v>1.4285714285714286</v>
      </c>
      <c r="BP1329" s="122">
        <v>6.7142857142857144</v>
      </c>
      <c r="BQ1329" s="122">
        <v>67</v>
      </c>
      <c r="BR1329" s="122">
        <v>123.85714285714286</v>
      </c>
      <c r="BS1329" s="122">
        <v>46.285714285714285</v>
      </c>
      <c r="BT1329" s="122">
        <v>8.4285714285714288</v>
      </c>
      <c r="BU1329" s="122">
        <v>1.4285714285714286</v>
      </c>
      <c r="BV1329" s="122">
        <v>0.14285714285714285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56.285714285714285</v>
      </c>
      <c r="CI1329" s="31">
        <v>0.21986607142857145</v>
      </c>
      <c r="CJ1329" s="323">
        <v>10</v>
      </c>
      <c r="CK1329" s="31">
        <v>3.9062500000000007E-2</v>
      </c>
      <c r="CL1329" s="323">
        <v>0.14285714285714285</v>
      </c>
      <c r="CM1329" s="31">
        <v>5.5803571428571436E-4</v>
      </c>
      <c r="CN1329" s="27">
        <v>27.109999999999996</v>
      </c>
      <c r="CO1329" s="27">
        <v>31</v>
      </c>
      <c r="CP1329" s="27">
        <v>34.4405</v>
      </c>
      <c r="CQ1329" s="57"/>
    </row>
    <row r="1330" spans="1:95" x14ac:dyDescent="0.25">
      <c r="A1330" s="241"/>
      <c r="B1330" s="312">
        <v>0.875</v>
      </c>
      <c r="C1330" s="97">
        <v>94.857142857142861</v>
      </c>
      <c r="D1330" s="264">
        <v>0.42857142857142855</v>
      </c>
      <c r="E1330" s="122">
        <v>0.5714285714285714</v>
      </c>
      <c r="F1330" s="122">
        <v>2.5714285714285716</v>
      </c>
      <c r="G1330" s="122">
        <v>18.428571428571427</v>
      </c>
      <c r="H1330" s="122">
        <v>50</v>
      </c>
      <c r="I1330" s="122">
        <v>19</v>
      </c>
      <c r="J1330" s="122">
        <v>3.4285714285714284</v>
      </c>
      <c r="K1330" s="122">
        <v>0.42857142857142855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22.857142857142858</v>
      </c>
      <c r="Y1330" s="31">
        <v>0.24096385542168675</v>
      </c>
      <c r="Z1330" s="323">
        <v>3.8571428571428572</v>
      </c>
      <c r="AA1330" s="31">
        <v>4.0662650602409638E-2</v>
      </c>
      <c r="AB1330" s="323">
        <v>0</v>
      </c>
      <c r="AC1330" s="31">
        <v>0</v>
      </c>
      <c r="AD1330" s="27">
        <v>27.570753012048204</v>
      </c>
      <c r="AE1330" s="27">
        <v>31.577500000000001</v>
      </c>
      <c r="AF1330" s="27">
        <v>34.827500000000001</v>
      </c>
      <c r="AG1330" s="57"/>
      <c r="AH1330" s="97">
        <v>82.571428571428569</v>
      </c>
      <c r="AI1330" s="264">
        <v>0.14285714285714285</v>
      </c>
      <c r="AJ1330" s="122">
        <v>0.42857142857142855</v>
      </c>
      <c r="AK1330" s="122">
        <v>1.7142857142857142</v>
      </c>
      <c r="AL1330" s="122">
        <v>27</v>
      </c>
      <c r="AM1330" s="122">
        <v>36.142857142857146</v>
      </c>
      <c r="AN1330" s="122">
        <v>14.142857142857142</v>
      </c>
      <c r="AO1330" s="122">
        <v>2.2857142857142856</v>
      </c>
      <c r="AP1330" s="122">
        <v>0.5714285714285714</v>
      </c>
      <c r="AQ1330" s="122">
        <v>0.14285714285714285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17.142857142857142</v>
      </c>
      <c r="BD1330" s="31">
        <v>0.20761245674740483</v>
      </c>
      <c r="BE1330" s="323">
        <v>3</v>
      </c>
      <c r="BF1330" s="31">
        <v>3.6332179930795849E-2</v>
      </c>
      <c r="BG1330" s="323">
        <v>0.14285714285714285</v>
      </c>
      <c r="BH1330" s="31">
        <v>1.7301038062283738E-3</v>
      </c>
      <c r="BI1330" s="27">
        <v>26.894083044982715</v>
      </c>
      <c r="BJ1330" s="27">
        <v>30.874500000000001</v>
      </c>
      <c r="BK1330" s="27">
        <v>34.456999999999994</v>
      </c>
      <c r="BL1330" s="57"/>
      <c r="BM1330" s="97">
        <v>177.42857142857142</v>
      </c>
      <c r="BN1330" s="264">
        <v>0.5714285714285714</v>
      </c>
      <c r="BO1330" s="122">
        <v>1</v>
      </c>
      <c r="BP1330" s="122">
        <v>4.2857142857142856</v>
      </c>
      <c r="BQ1330" s="122">
        <v>45.428571428571431</v>
      </c>
      <c r="BR1330" s="122">
        <v>86.142857142857139</v>
      </c>
      <c r="BS1330" s="122">
        <v>33.142857142857146</v>
      </c>
      <c r="BT1330" s="122">
        <v>5.7142857142857144</v>
      </c>
      <c r="BU1330" s="122">
        <v>1</v>
      </c>
      <c r="BV1330" s="122">
        <v>0.14285714285714285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40</v>
      </c>
      <c r="CI1330" s="31">
        <v>0.22544283413848631</v>
      </c>
      <c r="CJ1330" s="323">
        <v>6.8571428571428568</v>
      </c>
      <c r="CK1330" s="31">
        <v>3.864734299516908E-2</v>
      </c>
      <c r="CL1330" s="323">
        <v>0.14285714285714285</v>
      </c>
      <c r="CM1330" s="31">
        <v>8.0515297906602254E-4</v>
      </c>
      <c r="CN1330" s="27">
        <v>27.255845410628034</v>
      </c>
      <c r="CO1330" s="27">
        <v>31.311</v>
      </c>
      <c r="CP1330" s="27">
        <v>34.6785</v>
      </c>
      <c r="CQ1330" s="57"/>
    </row>
    <row r="1331" spans="1:95" x14ac:dyDescent="0.25">
      <c r="A1331" s="241"/>
      <c r="B1331" s="312">
        <v>0.91666700000000001</v>
      </c>
      <c r="C1331" s="97">
        <v>69</v>
      </c>
      <c r="D1331" s="264">
        <v>0.2857142857142857</v>
      </c>
      <c r="E1331" s="122">
        <v>1</v>
      </c>
      <c r="F1331" s="122">
        <v>1.8571428571428572</v>
      </c>
      <c r="G1331" s="122">
        <v>14.714285714285714</v>
      </c>
      <c r="H1331" s="122">
        <v>34.142857142857146</v>
      </c>
      <c r="I1331" s="122">
        <v>14.571428571428571</v>
      </c>
      <c r="J1331" s="122">
        <v>2.4285714285714284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17</v>
      </c>
      <c r="Y1331" s="31">
        <v>0.24637681159420291</v>
      </c>
      <c r="Z1331" s="323">
        <v>2.4285714285714284</v>
      </c>
      <c r="AA1331" s="31">
        <v>3.5196687370600409E-2</v>
      </c>
      <c r="AB1331" s="323">
        <v>0</v>
      </c>
      <c r="AC1331" s="31">
        <v>0</v>
      </c>
      <c r="AD1331" s="27">
        <v>27.285693581780532</v>
      </c>
      <c r="AE1331" s="27">
        <v>31.32</v>
      </c>
      <c r="AF1331" s="27">
        <v>34.381999999999998</v>
      </c>
      <c r="AG1331" s="57"/>
      <c r="AH1331" s="97">
        <v>56</v>
      </c>
      <c r="AI1331" s="264">
        <v>0</v>
      </c>
      <c r="AJ1331" s="122">
        <v>0</v>
      </c>
      <c r="AK1331" s="122">
        <v>1.2857142857142858</v>
      </c>
      <c r="AL1331" s="122">
        <v>13.714285714285714</v>
      </c>
      <c r="AM1331" s="122">
        <v>27.571428571428573</v>
      </c>
      <c r="AN1331" s="122">
        <v>10.428571428571429</v>
      </c>
      <c r="AO1331" s="122">
        <v>2.5714285714285716</v>
      </c>
      <c r="AP1331" s="122">
        <v>0.2857142857142857</v>
      </c>
      <c r="AQ1331" s="122">
        <v>0.14285714285714285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13.428571428571429</v>
      </c>
      <c r="BD1331" s="31">
        <v>0.23979591836734696</v>
      </c>
      <c r="BE1331" s="323">
        <v>3</v>
      </c>
      <c r="BF1331" s="31">
        <v>5.3571428571428568E-2</v>
      </c>
      <c r="BG1331" s="323">
        <v>0.14285714285714285</v>
      </c>
      <c r="BH1331" s="31">
        <v>2.5510204081632651E-3</v>
      </c>
      <c r="BI1331" s="27">
        <v>27.530076530612249</v>
      </c>
      <c r="BJ1331" s="27">
        <v>31.522500000000001</v>
      </c>
      <c r="BK1331" s="27">
        <v>35.346999999999994</v>
      </c>
      <c r="BL1331" s="57"/>
      <c r="BM1331" s="97">
        <v>125</v>
      </c>
      <c r="BN1331" s="264">
        <v>0.2857142857142857</v>
      </c>
      <c r="BO1331" s="122">
        <v>1</v>
      </c>
      <c r="BP1331" s="122">
        <v>3.1428571428571428</v>
      </c>
      <c r="BQ1331" s="122">
        <v>28.428571428571427</v>
      </c>
      <c r="BR1331" s="122">
        <v>61.714285714285715</v>
      </c>
      <c r="BS1331" s="122">
        <v>25</v>
      </c>
      <c r="BT1331" s="122">
        <v>5</v>
      </c>
      <c r="BU1331" s="122">
        <v>0.2857142857142857</v>
      </c>
      <c r="BV1331" s="122">
        <v>0.14285714285714285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30.428571428571427</v>
      </c>
      <c r="CI1331" s="31">
        <v>0.24342857142857141</v>
      </c>
      <c r="CJ1331" s="323">
        <v>5.4285714285714288</v>
      </c>
      <c r="CK1331" s="31">
        <v>4.3428571428571427E-2</v>
      </c>
      <c r="CL1331" s="323">
        <v>0.14285714285714285</v>
      </c>
      <c r="CM1331" s="31">
        <v>1.1428571428571427E-3</v>
      </c>
      <c r="CN1331" s="27">
        <v>27.395177142857129</v>
      </c>
      <c r="CO1331" s="27">
        <v>31.366</v>
      </c>
      <c r="CP1331" s="27">
        <v>34.712000000000003</v>
      </c>
      <c r="CQ1331" s="57"/>
    </row>
    <row r="1332" spans="1:95" x14ac:dyDescent="0.25">
      <c r="A1332" s="241"/>
      <c r="B1332" s="312">
        <v>0.95833299999999999</v>
      </c>
      <c r="C1332" s="98">
        <v>50.000000000000007</v>
      </c>
      <c r="D1332" s="324">
        <v>0</v>
      </c>
      <c r="E1332" s="325">
        <v>0.2857142857142857</v>
      </c>
      <c r="F1332" s="325">
        <v>1.4285714285714286</v>
      </c>
      <c r="G1332" s="325">
        <v>8</v>
      </c>
      <c r="H1332" s="325">
        <v>25.571428571428573</v>
      </c>
      <c r="I1332" s="325">
        <v>10.714285714285714</v>
      </c>
      <c r="J1332" s="325">
        <v>2.4285714285714284</v>
      </c>
      <c r="K1332" s="325">
        <v>0.5714285714285714</v>
      </c>
      <c r="L1332" s="325">
        <v>0.8571428571428571</v>
      </c>
      <c r="M1332" s="325">
        <v>0.14285714285714285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14.714285714285714</v>
      </c>
      <c r="Y1332" s="338">
        <v>0.29428571428571421</v>
      </c>
      <c r="Z1332" s="326">
        <v>4</v>
      </c>
      <c r="AA1332" s="338">
        <v>7.9999999999999988E-2</v>
      </c>
      <c r="AB1332" s="326">
        <v>1</v>
      </c>
      <c r="AC1332" s="338">
        <v>1.9999999999999997E-2</v>
      </c>
      <c r="AD1332" s="124">
        <v>28.49248571428571</v>
      </c>
      <c r="AE1332" s="124">
        <v>32.56</v>
      </c>
      <c r="AF1332" s="124">
        <v>36.470500000000001</v>
      </c>
      <c r="AG1332" s="57"/>
      <c r="AH1332" s="98">
        <v>31</v>
      </c>
      <c r="AI1332" s="324">
        <v>0</v>
      </c>
      <c r="AJ1332" s="325">
        <v>0</v>
      </c>
      <c r="AK1332" s="325">
        <v>0.8571428571428571</v>
      </c>
      <c r="AL1332" s="325">
        <v>6.7142857142857144</v>
      </c>
      <c r="AM1332" s="325">
        <v>14.428571428571429</v>
      </c>
      <c r="AN1332" s="325">
        <v>6.4285714285714288</v>
      </c>
      <c r="AO1332" s="325">
        <v>1.7142857142857142</v>
      </c>
      <c r="AP1332" s="325">
        <v>0.42857142857142855</v>
      </c>
      <c r="AQ1332" s="325">
        <v>0.42857142857142855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8.7142857142857135</v>
      </c>
      <c r="BD1332" s="338">
        <v>0.28110599078341009</v>
      </c>
      <c r="BE1332" s="326">
        <v>2.5714285714285716</v>
      </c>
      <c r="BF1332" s="338">
        <v>8.294930875576037E-2</v>
      </c>
      <c r="BG1332" s="326">
        <v>0.42857142857142855</v>
      </c>
      <c r="BH1332" s="338">
        <v>1.3824884792626727E-2</v>
      </c>
      <c r="BI1332" s="124">
        <v>28.370368663594469</v>
      </c>
      <c r="BJ1332" s="124">
        <v>33.22</v>
      </c>
      <c r="BK1332" s="124">
        <v>36.423999999999992</v>
      </c>
      <c r="BL1332" s="57"/>
      <c r="BM1332" s="98">
        <v>81</v>
      </c>
      <c r="BN1332" s="324">
        <v>0</v>
      </c>
      <c r="BO1332" s="325">
        <v>0.2857142857142857</v>
      </c>
      <c r="BP1332" s="325">
        <v>2.2857142857142856</v>
      </c>
      <c r="BQ1332" s="325">
        <v>14.714285714285714</v>
      </c>
      <c r="BR1332" s="325">
        <v>40</v>
      </c>
      <c r="BS1332" s="325">
        <v>17.142857142857142</v>
      </c>
      <c r="BT1332" s="325">
        <v>4.1428571428571432</v>
      </c>
      <c r="BU1332" s="325">
        <v>1</v>
      </c>
      <c r="BV1332" s="325">
        <v>1.2857142857142858</v>
      </c>
      <c r="BW1332" s="325">
        <v>0.14285714285714285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23.428571428571427</v>
      </c>
      <c r="CI1332" s="338">
        <v>0.28924162257495589</v>
      </c>
      <c r="CJ1332" s="326">
        <v>6.5714285714285712</v>
      </c>
      <c r="CK1332" s="338">
        <v>8.1128747795414458E-2</v>
      </c>
      <c r="CL1332" s="326">
        <v>1.4285714285714286</v>
      </c>
      <c r="CM1332" s="338">
        <v>1.7636684303350969E-2</v>
      </c>
      <c r="CN1332" s="124">
        <v>28.445749559082898</v>
      </c>
      <c r="CO1332" s="124">
        <v>32.700000000000003</v>
      </c>
      <c r="CP1332" s="124">
        <v>36.421999999999997</v>
      </c>
      <c r="CQ1332" s="57"/>
    </row>
    <row r="1333" spans="1:95" x14ac:dyDescent="0.25">
      <c r="A1333" s="241"/>
      <c r="B1333" s="422" t="s">
        <v>35</v>
      </c>
      <c r="C1333" s="423">
        <v>4149</v>
      </c>
      <c r="D1333" s="424">
        <v>73.428571428571416</v>
      </c>
      <c r="E1333" s="424">
        <v>143.57142857142856</v>
      </c>
      <c r="F1333" s="424">
        <v>311.85714285714289</v>
      </c>
      <c r="G1333" s="424">
        <v>1341.7142857142858</v>
      </c>
      <c r="H1333" s="424">
        <v>1798.2857142857142</v>
      </c>
      <c r="I1333" s="424">
        <v>424.85714285714283</v>
      </c>
      <c r="J1333" s="424">
        <v>49.571428571428569</v>
      </c>
      <c r="K1333" s="424">
        <v>4.8571428571428559</v>
      </c>
      <c r="L1333" s="424">
        <v>0.2857142857142857</v>
      </c>
      <c r="M1333" s="424">
        <v>0.42857142857142855</v>
      </c>
      <c r="N1333" s="424">
        <v>0.14285714285714285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478.57142857142861</v>
      </c>
      <c r="Y1333" s="442">
        <v>0.11534621079089627</v>
      </c>
      <c r="Z1333" s="426">
        <v>55</v>
      </c>
      <c r="AA1333" s="442">
        <v>1.3256206314774645E-2</v>
      </c>
      <c r="AB1333" s="426">
        <v>0.85714285714285698</v>
      </c>
      <c r="AC1333" s="442">
        <v>2.0659022828220221E-4</v>
      </c>
      <c r="AD1333" s="443">
        <v>24.908064938195139</v>
      </c>
      <c r="AE1333" s="443">
        <v>29.35</v>
      </c>
      <c r="AF1333" s="443">
        <v>32</v>
      </c>
      <c r="AG1333" s="16"/>
      <c r="AH1333" s="426">
        <v>2876.2857142857142</v>
      </c>
      <c r="AI1333" s="424">
        <v>57.142857142857146</v>
      </c>
      <c r="AJ1333" s="424">
        <v>116.57142857142857</v>
      </c>
      <c r="AK1333" s="424">
        <v>322.57142857142856</v>
      </c>
      <c r="AL1333" s="424">
        <v>997.85714285714289</v>
      </c>
      <c r="AM1333" s="424">
        <v>1100.7142857142858</v>
      </c>
      <c r="AN1333" s="424">
        <v>246</v>
      </c>
      <c r="AO1333" s="424">
        <v>31</v>
      </c>
      <c r="AP1333" s="424">
        <v>3.714285714285714</v>
      </c>
      <c r="AQ1333" s="424">
        <v>0.42857142857142855</v>
      </c>
      <c r="AR1333" s="424">
        <v>0.2857142857142857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280.14285714285717</v>
      </c>
      <c r="BD1333" s="442">
        <v>9.7397437170954615E-2</v>
      </c>
      <c r="BE1333" s="426">
        <v>35.000000000000007</v>
      </c>
      <c r="BF1333" s="442">
        <v>1.2168471242674086E-2</v>
      </c>
      <c r="BG1333" s="426">
        <v>0.71428571428571419</v>
      </c>
      <c r="BH1333" s="442">
        <v>2.4833614780967513E-4</v>
      </c>
      <c r="BI1333" s="443">
        <v>24.182214661766157</v>
      </c>
      <c r="BJ1333" s="443">
        <v>28.927500000000002</v>
      </c>
      <c r="BK1333" s="443">
        <v>31.5625</v>
      </c>
      <c r="BL1333" s="16"/>
      <c r="BM1333" s="426">
        <v>7025.2857142857138</v>
      </c>
      <c r="BN1333" s="424">
        <v>130.57142857142858</v>
      </c>
      <c r="BO1333" s="424">
        <v>260.14285714285717</v>
      </c>
      <c r="BP1333" s="424">
        <v>634.42857142857133</v>
      </c>
      <c r="BQ1333" s="424">
        <v>2339.5714285714289</v>
      </c>
      <c r="BR1333" s="424">
        <v>2899</v>
      </c>
      <c r="BS1333" s="424">
        <v>670.85714285714278</v>
      </c>
      <c r="BT1333" s="424">
        <v>80.571428571428569</v>
      </c>
      <c r="BU1333" s="424">
        <v>8.5714285714285694</v>
      </c>
      <c r="BV1333" s="424">
        <v>0.71428571428571419</v>
      </c>
      <c r="BW1333" s="424">
        <v>0.71428571428571419</v>
      </c>
      <c r="BX1333" s="424">
        <v>0.14285714285714285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758.71428571428578</v>
      </c>
      <c r="CI1333" s="396">
        <v>0.10799764117371943</v>
      </c>
      <c r="CJ1333" s="370">
        <v>90</v>
      </c>
      <c r="CK1333" s="396">
        <v>1.2810866868658113E-2</v>
      </c>
      <c r="CL1333" s="370">
        <v>1.5714285714285712</v>
      </c>
      <c r="CM1333" s="396">
        <v>2.2368180246863369E-4</v>
      </c>
      <c r="CN1333" s="397">
        <v>24.61088801675568</v>
      </c>
      <c r="CO1333" s="397">
        <v>29.19</v>
      </c>
      <c r="CP1333" s="397">
        <v>31.82</v>
      </c>
      <c r="CQ1333" s="57"/>
    </row>
    <row r="1334" spans="1:95" x14ac:dyDescent="0.25">
      <c r="A1334" s="241"/>
      <c r="B1334" s="427" t="s">
        <v>36</v>
      </c>
      <c r="C1334" s="428">
        <v>4702.4285714285716</v>
      </c>
      <c r="D1334" s="429">
        <v>76.285714285714263</v>
      </c>
      <c r="E1334" s="429">
        <v>148.28571428571428</v>
      </c>
      <c r="F1334" s="429">
        <v>329.28571428571428</v>
      </c>
      <c r="G1334" s="429">
        <v>1476.5714285714282</v>
      </c>
      <c r="H1334" s="429">
        <v>2066.2857142857142</v>
      </c>
      <c r="I1334" s="429">
        <v>529.14285714285711</v>
      </c>
      <c r="J1334" s="429">
        <v>68.142857142857139</v>
      </c>
      <c r="K1334" s="429">
        <v>7.2857142857142847</v>
      </c>
      <c r="L1334" s="429">
        <v>0.42857142857142855</v>
      </c>
      <c r="M1334" s="429">
        <v>0.5714285714285714</v>
      </c>
      <c r="N1334" s="429">
        <v>0.14285714285714285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604.00000000000011</v>
      </c>
      <c r="Y1334" s="444">
        <v>0.12844426891879579</v>
      </c>
      <c r="Z1334" s="431">
        <v>76.142857142857153</v>
      </c>
      <c r="AA1334" s="444">
        <v>1.6192241091229458E-2</v>
      </c>
      <c r="AB1334" s="431">
        <v>1.1428571428571428</v>
      </c>
      <c r="AC1334" s="444">
        <v>2.4303551356441957E-4</v>
      </c>
      <c r="AD1334" s="445">
        <v>25.167972780022367</v>
      </c>
      <c r="AE1334" s="445">
        <v>29.592999999999993</v>
      </c>
      <c r="AF1334" s="445">
        <v>32.340000000000003</v>
      </c>
      <c r="AG1334" s="16"/>
      <c r="AH1334" s="431">
        <v>3355.7142857142858</v>
      </c>
      <c r="AI1334" s="429">
        <v>57.857142857142868</v>
      </c>
      <c r="AJ1334" s="429">
        <v>120</v>
      </c>
      <c r="AK1334" s="429">
        <v>342.00000000000006</v>
      </c>
      <c r="AL1334" s="429">
        <v>1142</v>
      </c>
      <c r="AM1334" s="429">
        <v>1329.2857142857142</v>
      </c>
      <c r="AN1334" s="429">
        <v>316.00000000000006</v>
      </c>
      <c r="AO1334" s="429">
        <v>41.571428571428569</v>
      </c>
      <c r="AP1334" s="429">
        <v>5.8571428571428568</v>
      </c>
      <c r="AQ1334" s="429">
        <v>0.71428571428571419</v>
      </c>
      <c r="AR1334" s="429">
        <v>0.2857142857142857</v>
      </c>
      <c r="AS1334" s="429">
        <v>0.14285714285714285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363.14285714285717</v>
      </c>
      <c r="BD1334" s="444">
        <v>0.10821626223925075</v>
      </c>
      <c r="BE1334" s="431">
        <v>48.142857142857153</v>
      </c>
      <c r="BF1334" s="444">
        <v>1.4346530438484464E-2</v>
      </c>
      <c r="BG1334" s="431">
        <v>1.1428571428571426</v>
      </c>
      <c r="BH1334" s="444">
        <v>3.4057045551298416E-4</v>
      </c>
      <c r="BI1334" s="445">
        <v>24.512398467433112</v>
      </c>
      <c r="BJ1334" s="445">
        <v>29.163499999999985</v>
      </c>
      <c r="BK1334" s="445">
        <v>31.86</v>
      </c>
      <c r="BL1334" s="16"/>
      <c r="BM1334" s="431">
        <v>8058.1428571428578</v>
      </c>
      <c r="BN1334" s="429">
        <v>134.14285714285717</v>
      </c>
      <c r="BO1334" s="429">
        <v>268.28571428571428</v>
      </c>
      <c r="BP1334" s="429">
        <v>671.28571428571422</v>
      </c>
      <c r="BQ1334" s="429">
        <v>2618.5714285714289</v>
      </c>
      <c r="BR1334" s="429">
        <v>3395.5714285714284</v>
      </c>
      <c r="BS1334" s="429">
        <v>845.14285714285711</v>
      </c>
      <c r="BT1334" s="429">
        <v>109.71428571428571</v>
      </c>
      <c r="BU1334" s="429">
        <v>13.142857142857142</v>
      </c>
      <c r="BV1334" s="429">
        <v>1.1428571428571426</v>
      </c>
      <c r="BW1334" s="429">
        <v>0.85714285714285698</v>
      </c>
      <c r="BX1334" s="429">
        <v>0.2857142857142857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967.14285714285722</v>
      </c>
      <c r="CI1334" s="398">
        <v>0.12002056482351481</v>
      </c>
      <c r="CJ1334" s="377">
        <v>124.28571428571431</v>
      </c>
      <c r="CK1334" s="398">
        <v>1.5423617636108994E-2</v>
      </c>
      <c r="CL1334" s="377">
        <v>2.2857142857142856</v>
      </c>
      <c r="CM1334" s="398">
        <v>2.8365273813533775E-4</v>
      </c>
      <c r="CN1334" s="399">
        <v>24.894966936727727</v>
      </c>
      <c r="CO1334" s="399">
        <v>29.43</v>
      </c>
      <c r="CP1334" s="399">
        <v>32.159999999999997</v>
      </c>
      <c r="CQ1334" s="57"/>
    </row>
    <row r="1335" spans="1:95" x14ac:dyDescent="0.25">
      <c r="A1335" s="241"/>
      <c r="B1335" s="432" t="s">
        <v>37</v>
      </c>
      <c r="C1335" s="433">
        <v>4821.4285714285716</v>
      </c>
      <c r="D1335" s="434">
        <v>76.571428571428555</v>
      </c>
      <c r="E1335" s="434">
        <v>149.57142857142856</v>
      </c>
      <c r="F1335" s="434">
        <v>332.57142857142856</v>
      </c>
      <c r="G1335" s="434">
        <v>1499.285714285714</v>
      </c>
      <c r="H1335" s="434">
        <v>2126</v>
      </c>
      <c r="I1335" s="434">
        <v>554.42857142857133</v>
      </c>
      <c r="J1335" s="434">
        <v>73</v>
      </c>
      <c r="K1335" s="434">
        <v>7.8571428571428559</v>
      </c>
      <c r="L1335" s="434">
        <v>1.2857142857142856</v>
      </c>
      <c r="M1335" s="434">
        <v>0.71428571428571419</v>
      </c>
      <c r="N1335" s="434">
        <v>0.14285714285714285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635.71428571428578</v>
      </c>
      <c r="Y1335" s="446">
        <v>0.13185185185185186</v>
      </c>
      <c r="Z1335" s="436">
        <v>82.571428571428584</v>
      </c>
      <c r="AA1335" s="446">
        <v>1.7125925925925926E-2</v>
      </c>
      <c r="AB1335" s="436">
        <v>2.1428571428571428</v>
      </c>
      <c r="AC1335" s="446">
        <v>4.4444444444444441E-4</v>
      </c>
      <c r="AD1335" s="447">
        <v>25.198597305389125</v>
      </c>
      <c r="AE1335" s="447">
        <v>29.592999999999993</v>
      </c>
      <c r="AF1335" s="447">
        <v>32.36</v>
      </c>
      <c r="AG1335" s="16"/>
      <c r="AH1335" s="436">
        <v>3442.7142857142858</v>
      </c>
      <c r="AI1335" s="434">
        <v>57.857142857142868</v>
      </c>
      <c r="AJ1335" s="434">
        <v>120</v>
      </c>
      <c r="AK1335" s="434">
        <v>344.14285714285717</v>
      </c>
      <c r="AL1335" s="434">
        <v>1162.4285714285716</v>
      </c>
      <c r="AM1335" s="434">
        <v>1371.2857142857142</v>
      </c>
      <c r="AN1335" s="434">
        <v>332.85714285714295</v>
      </c>
      <c r="AO1335" s="434">
        <v>45.857142857142854</v>
      </c>
      <c r="AP1335" s="434">
        <v>6.5714285714285712</v>
      </c>
      <c r="AQ1335" s="434">
        <v>1.2857142857142856</v>
      </c>
      <c r="AR1335" s="434">
        <v>0.2857142857142857</v>
      </c>
      <c r="AS1335" s="434">
        <v>0.14285714285714285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385.28571428571433</v>
      </c>
      <c r="BD1335" s="446">
        <v>0.11191335740072203</v>
      </c>
      <c r="BE1335" s="436">
        <v>53.714285714285722</v>
      </c>
      <c r="BF1335" s="446">
        <v>1.5602307149674262E-2</v>
      </c>
      <c r="BG1335" s="436">
        <v>1.714285714285714</v>
      </c>
      <c r="BH1335" s="446">
        <v>4.979459728619444E-4</v>
      </c>
      <c r="BI1335" s="447">
        <v>24.561930742819023</v>
      </c>
      <c r="BJ1335" s="447">
        <v>29.163499999999985</v>
      </c>
      <c r="BK1335" s="447">
        <v>31.91</v>
      </c>
      <c r="BL1335" s="16"/>
      <c r="BM1335" s="436">
        <v>8264.1428571428587</v>
      </c>
      <c r="BN1335" s="434">
        <v>134.42857142857144</v>
      </c>
      <c r="BO1335" s="434">
        <v>269.57142857142856</v>
      </c>
      <c r="BP1335" s="434">
        <v>676.71428571428567</v>
      </c>
      <c r="BQ1335" s="434">
        <v>2661.7142857142862</v>
      </c>
      <c r="BR1335" s="434">
        <v>3497.2857142857142</v>
      </c>
      <c r="BS1335" s="434">
        <v>887.28571428571422</v>
      </c>
      <c r="BT1335" s="434">
        <v>118.85714285714285</v>
      </c>
      <c r="BU1335" s="434">
        <v>14.428571428571429</v>
      </c>
      <c r="BV1335" s="434">
        <v>2.5714285714285712</v>
      </c>
      <c r="BW1335" s="434">
        <v>0.99999999999999978</v>
      </c>
      <c r="BX1335" s="434">
        <v>0.2857142857142857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1021.0000000000001</v>
      </c>
      <c r="CI1335" s="400">
        <v>0.12354578298674133</v>
      </c>
      <c r="CJ1335" s="382">
        <v>136.28571428571431</v>
      </c>
      <c r="CK1335" s="400">
        <v>1.6491209873982265E-2</v>
      </c>
      <c r="CL1335" s="382">
        <v>3.8571428571428568</v>
      </c>
      <c r="CM1335" s="400">
        <v>4.6673235492402623E-4</v>
      </c>
      <c r="CN1335" s="401">
        <v>24.933158409273425</v>
      </c>
      <c r="CO1335" s="401">
        <v>29.43</v>
      </c>
      <c r="CP1335" s="401">
        <v>32.200000000000003</v>
      </c>
      <c r="CQ1335" s="57"/>
    </row>
    <row r="1336" spans="1:95" x14ac:dyDescent="0.25">
      <c r="A1336" s="241"/>
      <c r="B1336" s="437" t="s">
        <v>38</v>
      </c>
      <c r="C1336" s="438">
        <v>4997.8571428571431</v>
      </c>
      <c r="D1336" s="439">
        <v>77.142857142857125</v>
      </c>
      <c r="E1336" s="439">
        <v>150.42857142857142</v>
      </c>
      <c r="F1336" s="439">
        <v>335.14285714285717</v>
      </c>
      <c r="G1336" s="439">
        <v>1530.1428571428569</v>
      </c>
      <c r="H1336" s="439">
        <v>2217.4285714285716</v>
      </c>
      <c r="I1336" s="439">
        <v>592.42857142857144</v>
      </c>
      <c r="J1336" s="439">
        <v>83.714285714285722</v>
      </c>
      <c r="K1336" s="439">
        <v>9.1428571428571423</v>
      </c>
      <c r="L1336" s="439">
        <v>1.4285714285714284</v>
      </c>
      <c r="M1336" s="439">
        <v>0.71428571428571419</v>
      </c>
      <c r="N1336" s="439">
        <v>0.14285714285714285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685.71428571428578</v>
      </c>
      <c r="Y1336" s="448">
        <v>0.13720165785336574</v>
      </c>
      <c r="Z1336" s="441">
        <v>94.428571428571445</v>
      </c>
      <c r="AA1336" s="448">
        <v>1.8893811633557241E-2</v>
      </c>
      <c r="AB1336" s="441">
        <v>2.2857142857142856</v>
      </c>
      <c r="AC1336" s="448">
        <v>4.5733885951121904E-4</v>
      </c>
      <c r="AD1336" s="449">
        <v>25.331340860368513</v>
      </c>
      <c r="AE1336" s="449">
        <v>29.76</v>
      </c>
      <c r="AF1336" s="449">
        <v>32.56</v>
      </c>
      <c r="AG1336" s="16"/>
      <c r="AH1336" s="441">
        <v>3589.2857142857142</v>
      </c>
      <c r="AI1336" s="439">
        <v>58.000000000000014</v>
      </c>
      <c r="AJ1336" s="439">
        <v>120</v>
      </c>
      <c r="AK1336" s="439">
        <v>348.85714285714283</v>
      </c>
      <c r="AL1336" s="439">
        <v>1189.714285714286</v>
      </c>
      <c r="AM1336" s="439">
        <v>1444.5714285714282</v>
      </c>
      <c r="AN1336" s="439">
        <v>364.00000000000006</v>
      </c>
      <c r="AO1336" s="439">
        <v>53.857142857142861</v>
      </c>
      <c r="AP1336" s="439">
        <v>8.1428571428571423</v>
      </c>
      <c r="AQ1336" s="439">
        <v>1.7142857142857142</v>
      </c>
      <c r="AR1336" s="439">
        <v>0.2857142857142857</v>
      </c>
      <c r="AS1336" s="439">
        <v>0.14285714285714285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426.28571428571439</v>
      </c>
      <c r="BD1336" s="448">
        <v>0.11876616915422888</v>
      </c>
      <c r="BE1336" s="441">
        <v>63.571428571428569</v>
      </c>
      <c r="BF1336" s="448">
        <v>1.7711442786069651E-2</v>
      </c>
      <c r="BG1336" s="441">
        <v>2.1428571428571423</v>
      </c>
      <c r="BH1336" s="448">
        <v>5.9701492537313423E-4</v>
      </c>
      <c r="BI1336" s="449">
        <v>24.733703084577222</v>
      </c>
      <c r="BJ1336" s="449">
        <v>29.4</v>
      </c>
      <c r="BK1336" s="449">
        <v>32.229999999999997</v>
      </c>
      <c r="BL1336" s="16"/>
      <c r="BM1336" s="441">
        <v>8587.1428571428569</v>
      </c>
      <c r="BN1336" s="439">
        <v>135.14285714285717</v>
      </c>
      <c r="BO1336" s="439">
        <v>270.42857142857144</v>
      </c>
      <c r="BP1336" s="439">
        <v>684</v>
      </c>
      <c r="BQ1336" s="439">
        <v>2719.8571428571436</v>
      </c>
      <c r="BR1336" s="439">
        <v>3662</v>
      </c>
      <c r="BS1336" s="439">
        <v>956.42857142857144</v>
      </c>
      <c r="BT1336" s="439">
        <v>137.57142857142858</v>
      </c>
      <c r="BU1336" s="439">
        <v>17.285714285714285</v>
      </c>
      <c r="BV1336" s="439">
        <v>3.1428571428571423</v>
      </c>
      <c r="BW1336" s="439">
        <v>0.99999999999999978</v>
      </c>
      <c r="BX1336" s="439">
        <v>0.2857142857142857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1111.9999999999998</v>
      </c>
      <c r="CI1336" s="402">
        <v>0.12949592413907834</v>
      </c>
      <c r="CJ1336" s="387">
        <v>158.00000000000003</v>
      </c>
      <c r="CK1336" s="402">
        <v>1.8399600731991352E-2</v>
      </c>
      <c r="CL1336" s="387">
        <v>4.4285714285714279</v>
      </c>
      <c r="CM1336" s="402">
        <v>5.1572117784062549E-4</v>
      </c>
      <c r="CN1336" s="403">
        <v>25.081538013641552</v>
      </c>
      <c r="CO1336" s="403">
        <v>29.61</v>
      </c>
      <c r="CP1336" s="403">
        <v>32.450000000000003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347B09-CA6E-4CC7-8D8C-6F6DABA080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8E2BDC2-B8A3-4B06-A277-9D8B95C435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EC5D7E-D030-4826-90C8-D60B314D1A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2019-11-19T10:43:04Z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